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Reception\Downloads\"/>
    </mc:Choice>
  </mc:AlternateContent>
  <xr:revisionPtr revIDLastSave="0" documentId="8_{AD17050E-090D-4FA9-BFDC-70AB1F588FFD}" xr6:coauthVersionLast="47" xr6:coauthVersionMax="47" xr10:uidLastSave="{00000000-0000-0000-0000-000000000000}"/>
  <bookViews>
    <workbookView xWindow="-120" yWindow="-120" windowWidth="20730" windowHeight="11160" xr2:uid="{00000000-000D-0000-FFFF-FFFF00000000}"/>
  </bookViews>
  <sheets>
    <sheet name="Info" sheetId="1" r:id="rId1"/>
    <sheet name="Summary" sheetId="2" r:id="rId2"/>
    <sheet name="Item Lif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3" l="1"/>
  <c r="D91" i="3"/>
  <c r="D90" i="3"/>
  <c r="R86" i="3"/>
  <c r="N86" i="3"/>
  <c r="M86" i="3"/>
  <c r="O86" i="3" s="1"/>
  <c r="J86" i="3"/>
  <c r="I86" i="3"/>
  <c r="H86" i="3"/>
  <c r="R85" i="3"/>
  <c r="O85" i="3"/>
  <c r="N85" i="3"/>
  <c r="M85" i="3"/>
  <c r="J85" i="3"/>
  <c r="I85" i="3"/>
  <c r="H85" i="3"/>
  <c r="R84" i="3"/>
  <c r="O84" i="3"/>
  <c r="N84" i="3"/>
  <c r="M84" i="3"/>
  <c r="I84" i="3"/>
  <c r="H84" i="3"/>
  <c r="J84" i="3" s="1"/>
  <c r="R83" i="3"/>
  <c r="N83" i="3"/>
  <c r="M83" i="3"/>
  <c r="O83" i="3" s="1"/>
  <c r="I83" i="3"/>
  <c r="H83" i="3"/>
  <c r="J83" i="3" s="1"/>
  <c r="R82" i="3"/>
  <c r="N82" i="3"/>
  <c r="M82" i="3"/>
  <c r="O82" i="3" s="1"/>
  <c r="J82" i="3"/>
  <c r="I82" i="3"/>
  <c r="H82" i="3"/>
  <c r="R81" i="3"/>
  <c r="O81" i="3"/>
  <c r="N81" i="3"/>
  <c r="M81" i="3"/>
  <c r="J81" i="3"/>
  <c r="I81" i="3"/>
  <c r="H81" i="3"/>
  <c r="R80" i="3"/>
  <c r="O80" i="3"/>
  <c r="N80" i="3"/>
  <c r="M80" i="3"/>
  <c r="I80" i="3"/>
  <c r="H80" i="3"/>
  <c r="J80" i="3" s="1"/>
  <c r="R79" i="3"/>
  <c r="N79" i="3"/>
  <c r="M79" i="3"/>
  <c r="O79" i="3" s="1"/>
  <c r="I79" i="3"/>
  <c r="H79" i="3"/>
  <c r="J79" i="3" s="1"/>
  <c r="R78" i="3"/>
  <c r="N78" i="3"/>
  <c r="M78" i="3"/>
  <c r="O78" i="3" s="1"/>
  <c r="J78" i="3"/>
  <c r="I78" i="3"/>
  <c r="H78" i="3"/>
  <c r="R77" i="3"/>
  <c r="O77" i="3"/>
  <c r="N77" i="3"/>
  <c r="M77" i="3"/>
  <c r="J77" i="3"/>
  <c r="I77" i="3"/>
  <c r="H77" i="3"/>
  <c r="R76" i="3"/>
  <c r="O76" i="3"/>
  <c r="N76" i="3"/>
  <c r="M76" i="3"/>
  <c r="I76" i="3"/>
  <c r="H76" i="3"/>
  <c r="J76" i="3" s="1"/>
  <c r="R75" i="3"/>
  <c r="N75" i="3"/>
  <c r="M75" i="3"/>
  <c r="O75" i="3" s="1"/>
  <c r="I75" i="3"/>
  <c r="H75" i="3"/>
  <c r="J75" i="3" s="1"/>
  <c r="R74" i="3"/>
  <c r="N74" i="3"/>
  <c r="M74" i="3"/>
  <c r="O74" i="3" s="1"/>
  <c r="J74" i="3"/>
  <c r="I74" i="3"/>
  <c r="H74" i="3"/>
  <c r="R73" i="3"/>
  <c r="O73" i="3"/>
  <c r="N73" i="3"/>
  <c r="M73" i="3"/>
  <c r="J73" i="3"/>
  <c r="I73" i="3"/>
  <c r="H73" i="3"/>
  <c r="R72" i="3"/>
  <c r="O72" i="3"/>
  <c r="N72" i="3"/>
  <c r="M72" i="3"/>
  <c r="I72" i="3"/>
  <c r="H72" i="3"/>
  <c r="J72" i="3" s="1"/>
  <c r="R71" i="3"/>
  <c r="N71" i="3"/>
  <c r="M71" i="3"/>
  <c r="O71" i="3" s="1"/>
  <c r="I71" i="3"/>
  <c r="H71" i="3"/>
  <c r="J71" i="3" s="1"/>
  <c r="R70" i="3"/>
  <c r="N70" i="3"/>
  <c r="M70" i="3"/>
  <c r="O70" i="3" s="1"/>
  <c r="J70" i="3"/>
  <c r="I70" i="3"/>
  <c r="H70" i="3"/>
  <c r="R69" i="3"/>
  <c r="O69" i="3"/>
  <c r="N69" i="3"/>
  <c r="M69" i="3"/>
  <c r="J69" i="3"/>
  <c r="I69" i="3"/>
  <c r="H69" i="3"/>
  <c r="R68" i="3"/>
  <c r="O68" i="3"/>
  <c r="N68" i="3"/>
  <c r="M68" i="3"/>
  <c r="I68" i="3"/>
  <c r="H68" i="3"/>
  <c r="J68" i="3" s="1"/>
  <c r="R67" i="3"/>
  <c r="N67" i="3"/>
  <c r="M67" i="3"/>
  <c r="O67" i="3" s="1"/>
  <c r="I67" i="3"/>
  <c r="H67" i="3"/>
  <c r="J67" i="3" s="1"/>
  <c r="R66" i="3"/>
  <c r="N66" i="3"/>
  <c r="M66" i="3"/>
  <c r="O66" i="3" s="1"/>
  <c r="J66" i="3"/>
  <c r="I66" i="3"/>
  <c r="H66" i="3"/>
  <c r="R65" i="3"/>
  <c r="O65" i="3"/>
  <c r="N65" i="3"/>
  <c r="M65" i="3"/>
  <c r="J65" i="3"/>
  <c r="I65" i="3"/>
  <c r="H65" i="3"/>
  <c r="R64" i="3"/>
  <c r="O64" i="3"/>
  <c r="N64" i="3"/>
  <c r="M64" i="3"/>
  <c r="I64" i="3"/>
  <c r="H64" i="3"/>
  <c r="J64" i="3" s="1"/>
  <c r="R63" i="3"/>
  <c r="N63" i="3"/>
  <c r="M63" i="3"/>
  <c r="O63" i="3" s="1"/>
  <c r="I63" i="3"/>
  <c r="H63" i="3"/>
  <c r="J63" i="3" s="1"/>
  <c r="R62" i="3"/>
  <c r="N62" i="3"/>
  <c r="M62" i="3"/>
  <c r="O62" i="3" s="1"/>
  <c r="J62" i="3"/>
  <c r="I62" i="3"/>
  <c r="H62" i="3"/>
  <c r="R61" i="3"/>
  <c r="O61" i="3"/>
  <c r="N61" i="3"/>
  <c r="M61" i="3"/>
  <c r="J61" i="3"/>
  <c r="I61" i="3"/>
  <c r="H61" i="3"/>
  <c r="R60" i="3"/>
  <c r="O60" i="3"/>
  <c r="N60" i="3"/>
  <c r="M60" i="3"/>
  <c r="I60" i="3"/>
  <c r="H60" i="3"/>
  <c r="J60" i="3" s="1"/>
  <c r="R59" i="3"/>
  <c r="N59" i="3"/>
  <c r="M59" i="3"/>
  <c r="O59" i="3" s="1"/>
  <c r="I59" i="3"/>
  <c r="H59" i="3"/>
  <c r="J59" i="3" s="1"/>
  <c r="R58" i="3"/>
  <c r="N58" i="3"/>
  <c r="M58" i="3"/>
  <c r="O58" i="3" s="1"/>
  <c r="J58" i="3"/>
  <c r="I58" i="3"/>
  <c r="H58" i="3"/>
  <c r="R53" i="3"/>
  <c r="O53" i="3"/>
  <c r="N53" i="3"/>
  <c r="M53" i="3"/>
  <c r="J53" i="3"/>
  <c r="I53" i="3"/>
  <c r="H53" i="3"/>
  <c r="R52" i="3"/>
  <c r="O52" i="3"/>
  <c r="N52" i="3"/>
  <c r="M52" i="3"/>
  <c r="I52" i="3"/>
  <c r="H52" i="3"/>
  <c r="J52" i="3" s="1"/>
  <c r="R51" i="3"/>
  <c r="N51" i="3"/>
  <c r="M51" i="3"/>
  <c r="O51" i="3" s="1"/>
  <c r="I51" i="3"/>
  <c r="H51" i="3"/>
  <c r="J51" i="3" s="1"/>
  <c r="R50" i="3"/>
  <c r="N50" i="3"/>
  <c r="M50" i="3"/>
  <c r="O50" i="3" s="1"/>
  <c r="J50" i="3"/>
  <c r="I50" i="3"/>
  <c r="H50" i="3"/>
  <c r="R49" i="3"/>
  <c r="O49" i="3"/>
  <c r="N49" i="3"/>
  <c r="M49" i="3"/>
  <c r="J49" i="3"/>
  <c r="I49" i="3"/>
  <c r="H49" i="3"/>
  <c r="R47" i="3"/>
  <c r="O47" i="3"/>
  <c r="N47" i="3"/>
  <c r="M47" i="3"/>
  <c r="I47" i="3"/>
  <c r="H47" i="3"/>
  <c r="J47" i="3" s="1"/>
  <c r="R46" i="3"/>
  <c r="N46" i="3"/>
  <c r="M46" i="3"/>
  <c r="O46" i="3" s="1"/>
  <c r="I46" i="3"/>
  <c r="H46" i="3"/>
  <c r="J46" i="3" s="1"/>
  <c r="R45" i="3"/>
  <c r="N45" i="3"/>
  <c r="M45" i="3"/>
  <c r="O45" i="3" s="1"/>
  <c r="J45" i="3"/>
  <c r="I45" i="3"/>
  <c r="H45" i="3"/>
  <c r="R44" i="3"/>
  <c r="O44" i="3"/>
  <c r="N44" i="3"/>
  <c r="M44" i="3"/>
  <c r="J44" i="3"/>
  <c r="I44" i="3"/>
  <c r="H44" i="3"/>
  <c r="R43" i="3"/>
  <c r="O43" i="3"/>
  <c r="N43" i="3"/>
  <c r="M43" i="3"/>
  <c r="I43" i="3"/>
  <c r="H43" i="3"/>
  <c r="J43" i="3" s="1"/>
  <c r="R42" i="3"/>
  <c r="N42" i="3"/>
  <c r="M42" i="3"/>
  <c r="O42" i="3" s="1"/>
  <c r="I42" i="3"/>
  <c r="H42" i="3"/>
  <c r="J42" i="3" s="1"/>
  <c r="R41" i="3"/>
  <c r="N41" i="3"/>
  <c r="M41" i="3"/>
  <c r="O41" i="3" s="1"/>
  <c r="J41" i="3"/>
  <c r="I41" i="3"/>
  <c r="H41" i="3"/>
  <c r="R39" i="3"/>
  <c r="O39" i="3"/>
  <c r="N39" i="3"/>
  <c r="M39" i="3"/>
  <c r="J39" i="3"/>
  <c r="I39" i="3"/>
  <c r="H39" i="3"/>
  <c r="R38" i="3"/>
  <c r="O38" i="3"/>
  <c r="N38" i="3"/>
  <c r="M38" i="3"/>
  <c r="I38" i="3"/>
  <c r="H38" i="3"/>
  <c r="J38" i="3" s="1"/>
  <c r="R37" i="3"/>
  <c r="N37" i="3"/>
  <c r="M37" i="3"/>
  <c r="O37" i="3" s="1"/>
  <c r="I37" i="3"/>
  <c r="H37" i="3"/>
  <c r="J37" i="3" s="1"/>
  <c r="R36" i="3"/>
  <c r="N36" i="3"/>
  <c r="M36" i="3"/>
  <c r="O36" i="3" s="1"/>
  <c r="J36" i="3"/>
  <c r="I36" i="3"/>
  <c r="H36" i="3"/>
  <c r="R35" i="3"/>
  <c r="O35" i="3"/>
  <c r="N35" i="3"/>
  <c r="M35" i="3"/>
  <c r="J35" i="3"/>
  <c r="I35" i="3"/>
  <c r="H35" i="3"/>
  <c r="R34" i="3"/>
  <c r="O34" i="3"/>
  <c r="N34" i="3"/>
  <c r="M34" i="3"/>
  <c r="I34" i="3"/>
  <c r="H34" i="3"/>
  <c r="J34" i="3" s="1"/>
  <c r="R33" i="3"/>
  <c r="N33" i="3"/>
  <c r="M33" i="3"/>
  <c r="O33" i="3" s="1"/>
  <c r="I33" i="3"/>
  <c r="H33" i="3"/>
  <c r="J33" i="3" s="1"/>
  <c r="R32" i="3"/>
  <c r="N32" i="3"/>
  <c r="M32" i="3"/>
  <c r="O32" i="3" s="1"/>
  <c r="J32" i="3"/>
  <c r="I32" i="3"/>
  <c r="H32" i="3"/>
  <c r="R31" i="3"/>
  <c r="O31" i="3"/>
  <c r="N31" i="3"/>
  <c r="M31" i="3"/>
  <c r="J31" i="3"/>
  <c r="I31" i="3"/>
  <c r="H31" i="3"/>
  <c r="R30" i="3"/>
  <c r="O30" i="3"/>
  <c r="N30" i="3"/>
  <c r="M30" i="3"/>
  <c r="I30" i="3"/>
  <c r="H30" i="3"/>
  <c r="J30" i="3" s="1"/>
  <c r="R29" i="3"/>
  <c r="N29" i="3"/>
  <c r="M29" i="3"/>
  <c r="O29" i="3" s="1"/>
  <c r="I29" i="3"/>
  <c r="H29" i="3"/>
  <c r="J29" i="3" s="1"/>
  <c r="R28" i="3"/>
  <c r="N28" i="3"/>
  <c r="M28" i="3"/>
  <c r="O28" i="3" s="1"/>
  <c r="J28" i="3"/>
  <c r="I28" i="3"/>
  <c r="H28" i="3"/>
  <c r="R27" i="3"/>
  <c r="O27" i="3"/>
  <c r="N27" i="3"/>
  <c r="M27" i="3"/>
  <c r="J27" i="3"/>
  <c r="I27" i="3"/>
  <c r="H27" i="3"/>
  <c r="R26" i="3"/>
  <c r="O26" i="3"/>
  <c r="N26" i="3"/>
  <c r="M26" i="3"/>
  <c r="I26" i="3"/>
  <c r="H26" i="3"/>
  <c r="J26" i="3" s="1"/>
  <c r="R25" i="3"/>
  <c r="N25" i="3"/>
  <c r="M25" i="3"/>
  <c r="O25" i="3" s="1"/>
  <c r="I25" i="3"/>
  <c r="H25" i="3"/>
  <c r="J25" i="3" s="1"/>
  <c r="R24" i="3"/>
  <c r="N24" i="3"/>
  <c r="M24" i="3"/>
  <c r="O24" i="3" s="1"/>
  <c r="J24" i="3"/>
  <c r="I24" i="3"/>
  <c r="H24" i="3"/>
  <c r="R23" i="3"/>
  <c r="O23" i="3"/>
  <c r="N23" i="3"/>
  <c r="M23" i="3"/>
  <c r="J23" i="3"/>
  <c r="I23" i="3"/>
  <c r="H23" i="3"/>
  <c r="R22" i="3"/>
  <c r="O22" i="3"/>
  <c r="N22" i="3"/>
  <c r="M22" i="3"/>
  <c r="I22" i="3"/>
  <c r="H22" i="3"/>
  <c r="J22" i="3" s="1"/>
  <c r="R21" i="3"/>
  <c r="N21" i="3"/>
  <c r="M21" i="3"/>
  <c r="O21" i="3" s="1"/>
  <c r="I21" i="3"/>
  <c r="H21" i="3"/>
  <c r="J21" i="3" s="1"/>
  <c r="R20" i="3"/>
  <c r="N20" i="3"/>
  <c r="M20" i="3"/>
  <c r="O20" i="3" s="1"/>
  <c r="J20" i="3"/>
  <c r="I20" i="3"/>
  <c r="H20" i="3"/>
  <c r="R19" i="3"/>
  <c r="O19" i="3"/>
  <c r="N19" i="3"/>
  <c r="M19" i="3"/>
  <c r="J19" i="3"/>
  <c r="I19" i="3"/>
  <c r="H19" i="3"/>
  <c r="R18" i="3"/>
  <c r="O18" i="3"/>
  <c r="N18" i="3"/>
  <c r="M18" i="3"/>
  <c r="I18" i="3"/>
  <c r="H18" i="3"/>
  <c r="J18" i="3" s="1"/>
  <c r="R17" i="3"/>
  <c r="N17" i="3"/>
  <c r="M17" i="3"/>
  <c r="O17" i="3" s="1"/>
  <c r="I17" i="3"/>
  <c r="H17" i="3"/>
  <c r="J17" i="3" s="1"/>
  <c r="R16" i="3"/>
  <c r="N16" i="3"/>
  <c r="M16" i="3"/>
  <c r="O16" i="3" s="1"/>
  <c r="J16" i="3"/>
  <c r="I16" i="3"/>
  <c r="H16" i="3"/>
  <c r="R15" i="3"/>
  <c r="O15" i="3"/>
  <c r="N15" i="3"/>
  <c r="M15" i="3"/>
  <c r="J15" i="3"/>
  <c r="I15" i="3"/>
  <c r="H15" i="3"/>
  <c r="R13" i="3"/>
  <c r="O13" i="3"/>
  <c r="N13" i="3"/>
  <c r="M13" i="3"/>
  <c r="I13" i="3"/>
  <c r="H13" i="3"/>
  <c r="J13" i="3" s="1"/>
  <c r="R12" i="3"/>
  <c r="N12" i="3"/>
  <c r="M12" i="3"/>
  <c r="O12" i="3" s="1"/>
  <c r="I12" i="3"/>
  <c r="H12" i="3"/>
  <c r="J12" i="3" s="1"/>
  <c r="R11" i="3"/>
  <c r="N11" i="3"/>
  <c r="M11" i="3"/>
  <c r="O11" i="3" s="1"/>
  <c r="J11" i="3"/>
  <c r="I11" i="3"/>
  <c r="H11" i="3"/>
  <c r="R10" i="3"/>
  <c r="O10" i="3"/>
  <c r="N10" i="3"/>
  <c r="M10" i="3"/>
  <c r="J10" i="3"/>
  <c r="I10" i="3"/>
  <c r="H10" i="3"/>
  <c r="R9" i="3"/>
  <c r="O9" i="3"/>
  <c r="N9" i="3"/>
  <c r="M9" i="3"/>
  <c r="I9" i="3"/>
  <c r="H9" i="3"/>
  <c r="J9" i="3" s="1"/>
  <c r="R8" i="3"/>
  <c r="N8" i="3"/>
  <c r="M8" i="3"/>
  <c r="O8" i="3" s="1"/>
  <c r="I8" i="3"/>
  <c r="H8" i="3"/>
  <c r="J8" i="3" s="1"/>
  <c r="R7" i="3"/>
  <c r="N7" i="3"/>
  <c r="M7" i="3"/>
  <c r="O7" i="3" s="1"/>
  <c r="J7" i="3"/>
  <c r="I7" i="3"/>
  <c r="H7" i="3"/>
  <c r="R6" i="3"/>
  <c r="O6" i="3"/>
  <c r="N6" i="3"/>
  <c r="M6" i="3"/>
  <c r="J6" i="3"/>
  <c r="I6" i="3"/>
  <c r="H6" i="3"/>
  <c r="L1" i="3"/>
  <c r="I1" i="3"/>
  <c r="H1" i="3"/>
  <c r="G58" i="2"/>
  <c r="F58" i="2"/>
  <c r="G57" i="2"/>
  <c r="F57" i="2"/>
  <c r="G56" i="2"/>
  <c r="F56" i="2"/>
  <c r="G55" i="2"/>
  <c r="F55" i="2"/>
  <c r="G54" i="2"/>
  <c r="F54" i="2"/>
  <c r="G53" i="2"/>
  <c r="F53" i="2"/>
  <c r="G52" i="2"/>
  <c r="F52" i="2"/>
  <c r="G51" i="2"/>
  <c r="F51" i="2"/>
  <c r="G50" i="2"/>
  <c r="F50" i="2"/>
  <c r="G49" i="2"/>
  <c r="F49" i="2"/>
  <c r="G48" i="2"/>
  <c r="F48" i="2"/>
  <c r="G47" i="2"/>
  <c r="F47" i="2"/>
  <c r="G46" i="2"/>
  <c r="F46" i="2"/>
  <c r="G45" i="2"/>
  <c r="F45" i="2"/>
  <c r="G44" i="2"/>
  <c r="F44" i="2"/>
  <c r="G43" i="2"/>
  <c r="F43" i="2"/>
  <c r="G42" i="2"/>
  <c r="F42" i="2"/>
  <c r="G41" i="2"/>
  <c r="F41" i="2"/>
  <c r="G40" i="2"/>
  <c r="F40" i="2"/>
  <c r="G39" i="2"/>
  <c r="F39" i="2"/>
  <c r="G38" i="2"/>
  <c r="F38" i="2"/>
  <c r="G37" i="2"/>
  <c r="F37" i="2"/>
  <c r="G36" i="2"/>
  <c r="F36" i="2"/>
  <c r="G35" i="2"/>
  <c r="F35" i="2"/>
  <c r="G34" i="2"/>
  <c r="F34" i="2"/>
  <c r="G33" i="2"/>
  <c r="F33" i="2"/>
  <c r="G32" i="2"/>
  <c r="F32" i="2"/>
  <c r="G31" i="2"/>
  <c r="F31" i="2"/>
  <c r="G30" i="2"/>
  <c r="F30" i="2"/>
</calcChain>
</file>

<file path=xl/sharedStrings.xml><?xml version="1.0" encoding="utf-8"?>
<sst xmlns="http://schemas.openxmlformats.org/spreadsheetml/2006/main" count="176" uniqueCount="158">
  <si>
    <t xml:space="preserve">JCW Component Lifing Worksheet  </t>
  </si>
  <si>
    <t>INITIAL SET UP</t>
  </si>
  <si>
    <t>On the 'Summary' sheet, add information for Driver Name, Driver Number &amp; Chassis Number, along with information relating to engine seal, certificate numbers and serial numbers</t>
  </si>
  <si>
    <t>Insert the current odometer value from the Cosworth dash into 'Starting Chassis Distance' on 'Summary' sheet</t>
  </si>
  <si>
    <t>New Build - On the 'Item Lifing' tab update all values for 'Date Fitted', 'Date Serviced' &amp; 'Date Inspected' to the delivery date of the vehicle.
Used Vehicle - On the 'Item Lifing' tab update all values for 'Date Fitted', 'Distance Fitted', 'Date Serviced', 'Distance at Service', 'Date Inspected' &amp; 'Distance at Inspection' based on current records, if values are not known enter the current date and mileage but note that until replaced, serviced or inspected the lifing sheet will be out of sync.</t>
  </si>
  <si>
    <t>COMPONENT LIFING</t>
  </si>
  <si>
    <r>
      <rPr>
        <sz val="10"/>
        <color theme="1"/>
        <rFont val="Arial"/>
      </rPr>
      <t xml:space="preserve">On the 'Summary' tab, enter the date, event and odometer reading from the Cosworth dash into the next free line in the 'Run Log'. The sheet will calculate distance covered at that event and an </t>
    </r>
    <r>
      <rPr>
        <i/>
        <sz val="10"/>
        <color theme="1"/>
        <rFont val="Arial"/>
      </rPr>
      <t>estimate</t>
    </r>
    <r>
      <rPr>
        <sz val="10"/>
        <color theme="1"/>
        <rFont val="Arial"/>
      </rPr>
      <t xml:space="preserve"> of engine running time.</t>
    </r>
  </si>
  <si>
    <t>Check the 'Item Lifing' tab.
Component Inspection: Any components that require inspection based on the current covered distance will be shown in red in column R. Perform the required inspection and then update columns P and Q with the date and odometer distance that the component was inspected. 
Component Service: Any components that require service based on the current covered distance will be shown with a red bar in column N and a value of over 100% in column O. Perform the required service and then update columns K and L with the date and odometer distance that the component was serviced. Also update columns P and Q with the same date and distance, a service will also reset inspection requirements.
Component Life: Any components that have reached the end of their recommended life based on the current covered distance will be shown with a red bar in column I and a value of over 100% in column J. Perform the component replacement and then update columns F and G with the date and odomemter distance that the part was replaced. Also update columns K and L and P and Q with the same date and distance as the replacement will also reset service and inspection requirements.</t>
  </si>
  <si>
    <t>Items that are not included in the default template can be added into the 'Custom' rows with appropriate recommended life, service and inspection interval.</t>
  </si>
  <si>
    <t>NOTE</t>
  </si>
  <si>
    <t xml:space="preserve">Values included in the worksheet are suggested values only. </t>
  </si>
  <si>
    <t>Driver Name</t>
  </si>
  <si>
    <t>Engine Build Certificate:</t>
  </si>
  <si>
    <t>Cam Seals:</t>
  </si>
  <si>
    <t>Valve Lift Actuator Seal:</t>
  </si>
  <si>
    <t>Car Number</t>
  </si>
  <si>
    <t>Sump Seals:</t>
  </si>
  <si>
    <t>Turbo Seals:</t>
  </si>
  <si>
    <t>ECU Serial Number:</t>
  </si>
  <si>
    <t>Chassis</t>
  </si>
  <si>
    <t>MC Engine Certificate Number:</t>
  </si>
  <si>
    <t>Boost Control MC Serial Number:</t>
  </si>
  <si>
    <t>Boost Pressure Sensor MC Serial Number:</t>
  </si>
  <si>
    <t>Throttle Intake Manifold MC Serial Number:</t>
  </si>
  <si>
    <t>Engine Loom MC Serial Number:</t>
  </si>
  <si>
    <t>Starting Chassis Distance</t>
  </si>
  <si>
    <t>km</t>
  </si>
  <si>
    <t>Current Chassis Distance</t>
  </si>
  <si>
    <t>Current Year Chassis Distance</t>
  </si>
  <si>
    <t>Current Year Chassis Hours</t>
  </si>
  <si>
    <t>hours</t>
  </si>
  <si>
    <t>RUN LOG</t>
  </si>
  <si>
    <t>Event</t>
  </si>
  <si>
    <t>Post Event</t>
  </si>
  <si>
    <t>Event Count</t>
  </si>
  <si>
    <t>Date</t>
  </si>
  <si>
    <t>Comments</t>
  </si>
  <si>
    <t>Odometer (km)</t>
  </si>
  <si>
    <t>Hours</t>
  </si>
  <si>
    <t>Distance (km)</t>
  </si>
  <si>
    <t>Approximate Conversions</t>
  </si>
  <si>
    <t>7 x Race Weekends</t>
  </si>
  <si>
    <t xml:space="preserve">Approx. 2000 km, 14 h 45m </t>
  </si>
  <si>
    <t>*Including Friday Test Day</t>
  </si>
  <si>
    <t>1x Test Day</t>
  </si>
  <si>
    <t>Approx. 220 km, 1 h 40 m</t>
  </si>
  <si>
    <t>COMPONENT LIFE</t>
  </si>
  <si>
    <t>COMPONENT SERVICING</t>
  </si>
  <si>
    <t>COMPONENT INSPECTION</t>
  </si>
  <si>
    <t>Item</t>
  </si>
  <si>
    <t>Recommended Life (km)</t>
  </si>
  <si>
    <t>Recommended Service (km)</t>
  </si>
  <si>
    <t>Inspection Interval (km)</t>
  </si>
  <si>
    <t>Date Fitted</t>
  </si>
  <si>
    <t>Distance Fitted (km)</t>
  </si>
  <si>
    <t>Distance on Part (km)</t>
  </si>
  <si>
    <t>Life (%)</t>
  </si>
  <si>
    <t>Date of Service</t>
  </si>
  <si>
    <t>Distance at Service (km)</t>
  </si>
  <si>
    <t>Distance since Service (km)</t>
  </si>
  <si>
    <t>Service (%)</t>
  </si>
  <si>
    <t>Date of Inspection</t>
  </si>
  <si>
    <t>Distance at Insp. (km)</t>
  </si>
  <si>
    <t>Due</t>
  </si>
  <si>
    <t>Front Suspension</t>
  </si>
  <si>
    <t>Wheel Bearing - Left Front</t>
  </si>
  <si>
    <t>Wheel Bearing - Right Front</t>
  </si>
  <si>
    <t>Damper - Left Front</t>
  </si>
  <si>
    <t>Damper - Right Front</t>
  </si>
  <si>
    <t>Subframe</t>
  </si>
  <si>
    <t>Steering Rack/Ends</t>
  </si>
  <si>
    <t>Brake Caliper - Left Front</t>
  </si>
  <si>
    <t>Brake Caliper - Right Front</t>
  </si>
  <si>
    <t>Engine/Drivetrain</t>
  </si>
  <si>
    <t xml:space="preserve">Engine Oil And Filter </t>
  </si>
  <si>
    <t>Coolant</t>
  </si>
  <si>
    <t>Radiator</t>
  </si>
  <si>
    <t>Intercooler</t>
  </si>
  <si>
    <t>Turbo</t>
  </si>
  <si>
    <t>Air Filter</t>
  </si>
  <si>
    <t>Spark Plugs</t>
  </si>
  <si>
    <t>Aux Belt</t>
  </si>
  <si>
    <t xml:space="preserve">Clutch Friction Plate </t>
  </si>
  <si>
    <t xml:space="preserve">Clutch Pressure Plate </t>
  </si>
  <si>
    <t xml:space="preserve">Clutch Cover </t>
  </si>
  <si>
    <t>Gearbox Oil</t>
  </si>
  <si>
    <t>Gearbox Casing</t>
  </si>
  <si>
    <t>Diff Inspection</t>
  </si>
  <si>
    <t>Bar Shaft - Left</t>
  </si>
  <si>
    <t>Driveshaft Cup - Left</t>
  </si>
  <si>
    <t>Tripode - Left</t>
  </si>
  <si>
    <t>CV Joint - Left</t>
  </si>
  <si>
    <t>Bar Shaft - Right</t>
  </si>
  <si>
    <t>Driveshaft Cup - Right</t>
  </si>
  <si>
    <t>Tripode - Right</t>
  </si>
  <si>
    <t>CV Joint - Right</t>
  </si>
  <si>
    <t>Alternator</t>
  </si>
  <si>
    <t xml:space="preserve">Battery </t>
  </si>
  <si>
    <t xml:space="preserve">Engine </t>
  </si>
  <si>
    <t>Rear Suspension</t>
  </si>
  <si>
    <t>Wheel Bearing - Left Rear</t>
  </si>
  <si>
    <t>Wheel Bearing - Right Rear</t>
  </si>
  <si>
    <t>Rear Control/Camber Arms</t>
  </si>
  <si>
    <t>Damper - Left Rear</t>
  </si>
  <si>
    <t>Damper - Right Right</t>
  </si>
  <si>
    <t>Brake Calliper - Left Rear</t>
  </si>
  <si>
    <t>Brake Calliper - Right Rear</t>
  </si>
  <si>
    <t>Custom</t>
  </si>
  <si>
    <t>Custom 1</t>
  </si>
  <si>
    <t>Custom 2</t>
  </si>
  <si>
    <t>Custom 3</t>
  </si>
  <si>
    <t>Custom 4</t>
  </si>
  <si>
    <t>Custom 5</t>
  </si>
  <si>
    <t>COMPONENT CRACK INSPECTION</t>
  </si>
  <si>
    <t>VISUAL INSPECTION</t>
  </si>
  <si>
    <t>Crack Inspection (km)</t>
  </si>
  <si>
    <t>Visual Inspection (km)</t>
  </si>
  <si>
    <t>Date of Crack Insp.</t>
  </si>
  <si>
    <t>Dist. at Crack Insp. (km)</t>
  </si>
  <si>
    <t>Dist. since Crack Insp. (km)</t>
  </si>
  <si>
    <t>Crack Inspection (%)</t>
  </si>
  <si>
    <t>Gearbox</t>
  </si>
  <si>
    <t xml:space="preserve">Input Gear 1st </t>
  </si>
  <si>
    <t>Input Gear 2nd</t>
  </si>
  <si>
    <t>Input Gear 3rd</t>
  </si>
  <si>
    <t>Input Gear 4th</t>
  </si>
  <si>
    <t>Input Gear 5th</t>
  </si>
  <si>
    <t xml:space="preserve">Input Gear 6th </t>
  </si>
  <si>
    <t xml:space="preserve">Output Gear 1st </t>
  </si>
  <si>
    <t>Output Gear 2nd</t>
  </si>
  <si>
    <t>Output Gear 3rd</t>
  </si>
  <si>
    <t>Output Gear 4th</t>
  </si>
  <si>
    <t xml:space="preserve">Output Gear 5th </t>
  </si>
  <si>
    <t xml:space="preserve">Output Gear 6th </t>
  </si>
  <si>
    <t>Reverse Gear</t>
  </si>
  <si>
    <t xml:space="preserve">Input Shaft </t>
  </si>
  <si>
    <t xml:space="preserve">Output Shaft </t>
  </si>
  <si>
    <t xml:space="preserve">1-2 Dog Ring </t>
  </si>
  <si>
    <t xml:space="preserve">3-4 Dog Ring </t>
  </si>
  <si>
    <t xml:space="preserve">5-6 Dog Ring </t>
  </si>
  <si>
    <t xml:space="preserve">1-2 Selctor Fork </t>
  </si>
  <si>
    <t xml:space="preserve">3-4 Selctor Fork </t>
  </si>
  <si>
    <t>5-6 Selctor Fork</t>
  </si>
  <si>
    <t xml:space="preserve">Crown Wheel </t>
  </si>
  <si>
    <t xml:space="preserve">Diff Basket </t>
  </si>
  <si>
    <t xml:space="preserve">Side Gear </t>
  </si>
  <si>
    <t>Cross Pins</t>
  </si>
  <si>
    <t xml:space="preserve">Side Gears </t>
  </si>
  <si>
    <t xml:space="preserve">Diff Plates </t>
  </si>
  <si>
    <t xml:space="preserve">Spring Plates </t>
  </si>
  <si>
    <t xml:space="preserve">Bearings </t>
  </si>
  <si>
    <t>SAFETY EQUIPMENT</t>
  </si>
  <si>
    <t>Expiry / Service Date</t>
  </si>
  <si>
    <t>Today's Date</t>
  </si>
  <si>
    <t>Due for Service / Replacement</t>
  </si>
  <si>
    <t>Harness</t>
  </si>
  <si>
    <t>Seat</t>
  </si>
  <si>
    <t>Fire Extinguisher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</si>
</sst>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h]:mm"/>
    <numFmt numFmtId="165" formatCode="hh&quot;:&quot;mm"/>
    <numFmt numFmtId="166" formatCode="0.0%"/>
    <numFmt numFmtId="167" formatCode="d/m/yyyy"/>
  </numFmts>
  <fonts count="12" x14ac:knownFonts="1">
    <font>
      <sz val="10"/>
      <color rgb="FF000000"/>
      <name val="Arial"/>
      <scheme val="minor"/>
    </font>
    <font>
      <sz val="10"/>
      <color theme="1"/>
      <name val="Arial"/>
      <scheme val="minor"/>
    </font>
    <font>
      <sz val="18"/>
      <color theme="1"/>
      <name val="Arial"/>
      <scheme val="minor"/>
    </font>
    <font>
      <b/>
      <i/>
      <sz val="18"/>
      <color rgb="FFFFFFFF"/>
      <name val="Arial"/>
      <scheme val="minor"/>
    </font>
    <font>
      <b/>
      <sz val="10"/>
      <color theme="1"/>
      <name val="Arial"/>
      <scheme val="minor"/>
    </font>
    <font>
      <b/>
      <i/>
      <sz val="11"/>
      <color theme="1"/>
      <name val="Arial"/>
      <scheme val="minor"/>
    </font>
    <font>
      <sz val="10"/>
      <name val="Arial"/>
    </font>
    <font>
      <b/>
      <sz val="10"/>
      <color rgb="FFFFFFFF"/>
      <name val="Arial"/>
      <scheme val="minor"/>
    </font>
    <font>
      <sz val="10"/>
      <color rgb="FFFFFFFF"/>
      <name val="Arial"/>
      <scheme val="minor"/>
    </font>
    <font>
      <b/>
      <sz val="12"/>
      <color rgb="FFFFFFFF"/>
      <name val="Arial"/>
      <scheme val="minor"/>
    </font>
    <font>
      <sz val="10"/>
      <color theme="1"/>
      <name val="Arial"/>
    </font>
    <font>
      <i/>
      <sz val="10"/>
      <color theme="1"/>
      <name val="Arial"/>
    </font>
  </fonts>
  <fills count="6">
    <fill>
      <patternFill patternType="none"/>
    </fill>
    <fill>
      <patternFill patternType="gray125"/>
    </fill>
    <fill>
      <patternFill patternType="solid">
        <fgColor rgb="FF000000"/>
        <bgColor rgb="FF000000"/>
      </patternFill>
    </fill>
    <fill>
      <patternFill patternType="solid">
        <fgColor rgb="FFD9D9D9"/>
        <bgColor rgb="FFD9D9D9"/>
      </patternFill>
    </fill>
    <fill>
      <patternFill patternType="solid">
        <fgColor rgb="FFF3F3F3"/>
        <bgColor rgb="FFF3F3F3"/>
      </patternFill>
    </fill>
    <fill>
      <patternFill patternType="solid">
        <fgColor theme="0" tint="-4.9989318521683403E-2"/>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diagonal/>
    </border>
    <border>
      <left/>
      <right style="thin">
        <color auto="1"/>
      </right>
      <top style="thin">
        <color theme="0" tint="-0.34998626667073579"/>
      </top>
      <bottom/>
      <diagonal/>
    </border>
    <border>
      <left/>
      <right style="thin">
        <color auto="1"/>
      </right>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s>
  <cellStyleXfs count="1">
    <xf numFmtId="0" fontId="0" fillId="0" borderId="0"/>
  </cellStyleXfs>
  <cellXfs count="103">
    <xf numFmtId="0" fontId="0" fillId="0" borderId="0" xfId="0"/>
    <xf numFmtId="0" fontId="1" fillId="2" borderId="0" xfId="0" applyFont="1" applyFill="1" applyAlignment="1">
      <alignment horizontal="left"/>
    </xf>
    <xf numFmtId="0" fontId="2" fillId="2" borderId="0" xfId="0" applyFont="1" applyFill="1" applyAlignment="1">
      <alignment horizontal="left"/>
    </xf>
    <xf numFmtId="0" fontId="3" fillId="2" borderId="0" xfId="0" applyFont="1" applyFill="1" applyAlignment="1">
      <alignment horizontal="right" vertical="center"/>
    </xf>
    <xf numFmtId="0" fontId="1" fillId="0" borderId="0" xfId="0" applyFont="1" applyAlignment="1">
      <alignment horizontal="left"/>
    </xf>
    <xf numFmtId="0" fontId="1" fillId="0" borderId="0" xfId="0" applyFont="1" applyAlignment="1">
      <alignment vertical="top" wrapText="1"/>
    </xf>
    <xf numFmtId="0" fontId="1" fillId="0" borderId="0" xfId="0" applyFont="1"/>
    <xf numFmtId="0" fontId="1" fillId="0" borderId="0" xfId="0" applyFont="1" applyAlignment="1">
      <alignment horizontal="left" vertical="top"/>
    </xf>
    <xf numFmtId="0" fontId="5" fillId="0" borderId="0" xfId="0" applyFont="1" applyAlignment="1">
      <alignment horizontal="center" vertical="center"/>
    </xf>
    <xf numFmtId="0" fontId="1" fillId="0" borderId="0" xfId="0" applyFont="1" applyAlignment="1">
      <alignment horizontal="right"/>
    </xf>
    <xf numFmtId="0" fontId="1" fillId="0" borderId="5" xfId="0" applyFont="1" applyBorder="1" applyAlignment="1">
      <alignment horizontal="center"/>
    </xf>
    <xf numFmtId="0" fontId="1" fillId="0" borderId="0" xfId="0" applyFont="1" applyAlignment="1">
      <alignment horizontal="center"/>
    </xf>
    <xf numFmtId="0" fontId="1" fillId="4" borderId="5" xfId="0" applyFont="1" applyFill="1" applyBorder="1" applyAlignment="1">
      <alignment horizontal="center"/>
    </xf>
    <xf numFmtId="164" fontId="1" fillId="4" borderId="5" xfId="0" applyNumberFormat="1" applyFont="1" applyFill="1" applyBorder="1" applyAlignment="1">
      <alignment horizontal="center"/>
    </xf>
    <xf numFmtId="0" fontId="4" fillId="3" borderId="5" xfId="0" applyFont="1" applyFill="1" applyBorder="1"/>
    <xf numFmtId="0" fontId="4" fillId="3" borderId="5" xfId="0" applyFont="1" applyFill="1" applyBorder="1" applyAlignment="1">
      <alignment horizontal="center"/>
    </xf>
    <xf numFmtId="0" fontId="1" fillId="0" borderId="5" xfId="0" applyFont="1" applyBorder="1"/>
    <xf numFmtId="20" fontId="1" fillId="0" borderId="5" xfId="0" applyNumberFormat="1" applyFont="1" applyBorder="1" applyAlignment="1">
      <alignment horizontal="center"/>
    </xf>
    <xf numFmtId="165" fontId="1" fillId="4" borderId="5" xfId="0" applyNumberFormat="1" applyFont="1" applyFill="1" applyBorder="1" applyAlignment="1">
      <alignment horizontal="center"/>
    </xf>
    <xf numFmtId="165" fontId="1" fillId="0" borderId="0" xfId="0" applyNumberFormat="1" applyFont="1" applyAlignment="1">
      <alignment horizontal="center"/>
    </xf>
    <xf numFmtId="14" fontId="1" fillId="0" borderId="5" xfId="0" applyNumberFormat="1" applyFont="1" applyBorder="1" applyAlignment="1">
      <alignment horizontal="center"/>
    </xf>
    <xf numFmtId="14" fontId="1" fillId="0" borderId="0" xfId="0" applyNumberFormat="1" applyFont="1" applyAlignment="1">
      <alignment horizontal="center"/>
    </xf>
    <xf numFmtId="0" fontId="1" fillId="0" borderId="5" xfId="0" applyFont="1" applyBorder="1" applyAlignment="1">
      <alignment horizontal="left"/>
    </xf>
    <xf numFmtId="0" fontId="4" fillId="0" borderId="0" xfId="0" applyFont="1"/>
    <xf numFmtId="0" fontId="1" fillId="2" borderId="0" xfId="0" applyFont="1" applyFill="1"/>
    <xf numFmtId="0" fontId="8" fillId="2" borderId="0" xfId="0"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center"/>
    </xf>
    <xf numFmtId="0" fontId="9" fillId="2" borderId="0" xfId="0" applyFont="1" applyFill="1"/>
    <xf numFmtId="14" fontId="9" fillId="2" borderId="0" xfId="0" applyNumberFormat="1" applyFont="1" applyFill="1" applyAlignment="1">
      <alignment horizontal="center"/>
    </xf>
    <xf numFmtId="0" fontId="4" fillId="0" borderId="0" xfId="0" applyFont="1" applyAlignment="1">
      <alignment horizontal="center"/>
    </xf>
    <xf numFmtId="9" fontId="1" fillId="0" borderId="0" xfId="0" applyNumberFormat="1" applyFont="1" applyAlignment="1">
      <alignment horizontal="center"/>
    </xf>
    <xf numFmtId="14" fontId="1" fillId="0" borderId="7" xfId="0" applyNumberFormat="1" applyFont="1" applyBorder="1" applyAlignment="1">
      <alignment horizontal="center"/>
    </xf>
    <xf numFmtId="4" fontId="1" fillId="0" borderId="0" xfId="0" applyNumberFormat="1" applyFont="1" applyAlignment="1">
      <alignment horizontal="center"/>
    </xf>
    <xf numFmtId="2" fontId="1" fillId="0" borderId="0" xfId="0" applyNumberFormat="1" applyFont="1" applyAlignment="1">
      <alignment horizontal="center"/>
    </xf>
    <xf numFmtId="166" fontId="1" fillId="0" borderId="8" xfId="0" applyNumberFormat="1" applyFont="1" applyBorder="1" applyAlignment="1">
      <alignment horizontal="center"/>
    </xf>
    <xf numFmtId="167" fontId="1" fillId="0" borderId="0" xfId="0" applyNumberFormat="1" applyFont="1" applyAlignment="1">
      <alignment horizontal="center"/>
    </xf>
    <xf numFmtId="0" fontId="1" fillId="0" borderId="0" xfId="0" applyFont="1" applyAlignment="1">
      <alignment horizontal="left" vertical="top"/>
    </xf>
    <xf numFmtId="0" fontId="0" fillId="0" borderId="0" xfId="0"/>
    <xf numFmtId="0" fontId="1" fillId="0" borderId="0" xfId="0" applyFont="1" applyAlignment="1">
      <alignment vertical="top" wrapText="1"/>
    </xf>
    <xf numFmtId="0" fontId="4" fillId="3" borderId="0" xfId="0" applyFont="1" applyFill="1"/>
    <xf numFmtId="0" fontId="1" fillId="0" borderId="0" xfId="0" applyFont="1" applyAlignment="1">
      <alignment vertical="top"/>
    </xf>
    <xf numFmtId="0" fontId="1" fillId="2" borderId="0" xfId="0" applyFont="1" applyFill="1" applyAlignment="1">
      <alignment horizontal="left"/>
    </xf>
    <xf numFmtId="0" fontId="4" fillId="3" borderId="1" xfId="0" applyFont="1" applyFill="1" applyBorder="1" applyAlignment="1">
      <alignment horizontal="center" vertical="center"/>
    </xf>
    <xf numFmtId="0" fontId="6" fillId="0" borderId="4" xfId="0" applyFont="1" applyBorder="1"/>
    <xf numFmtId="0" fontId="5" fillId="0" borderId="1" xfId="0" applyFont="1" applyBorder="1" applyAlignment="1">
      <alignment horizontal="center" vertical="center"/>
    </xf>
    <xf numFmtId="0" fontId="1" fillId="0" borderId="2" xfId="0" applyFont="1" applyBorder="1" applyAlignment="1">
      <alignment horizontal="center"/>
    </xf>
    <xf numFmtId="0" fontId="6" fillId="0" borderId="3" xfId="0" applyFont="1" applyBorder="1"/>
    <xf numFmtId="0" fontId="1" fillId="0" borderId="0" xfId="0" applyFont="1" applyAlignment="1">
      <alignment horizontal="right"/>
    </xf>
    <xf numFmtId="0" fontId="7" fillId="2" borderId="2" xfId="0" applyFont="1" applyFill="1" applyBorder="1" applyAlignment="1">
      <alignment horizontal="center"/>
    </xf>
    <xf numFmtId="0" fontId="6" fillId="0" borderId="6" xfId="0" applyFont="1" applyBorder="1"/>
    <xf numFmtId="0" fontId="4" fillId="3" borderId="2" xfId="0" applyFont="1" applyFill="1" applyBorder="1" applyAlignment="1">
      <alignment horizontal="center"/>
    </xf>
    <xf numFmtId="0" fontId="1" fillId="2" borderId="0" xfId="0" applyFont="1" applyFill="1"/>
    <xf numFmtId="0" fontId="1" fillId="0" borderId="0" xfId="0" applyFont="1" applyFill="1" applyAlignment="1">
      <alignment wrapText="1"/>
    </xf>
    <xf numFmtId="0" fontId="4" fillId="0" borderId="0" xfId="0" applyFont="1" applyFill="1" applyAlignment="1">
      <alignment horizontal="center"/>
    </xf>
    <xf numFmtId="0" fontId="4" fillId="0" borderId="0" xfId="0" applyFont="1" applyFill="1"/>
    <xf numFmtId="0" fontId="1" fillId="0" borderId="0" xfId="0" applyFont="1" applyFill="1" applyAlignment="1">
      <alignment horizontal="center" wrapText="1"/>
    </xf>
    <xf numFmtId="2" fontId="1" fillId="0" borderId="0" xfId="0" applyNumberFormat="1" applyFont="1" applyFill="1" applyAlignment="1">
      <alignment horizontal="center" wrapText="1"/>
    </xf>
    <xf numFmtId="0" fontId="0" fillId="0" borderId="0" xfId="0" applyFill="1"/>
    <xf numFmtId="14" fontId="1" fillId="0" borderId="0" xfId="0" applyNumberFormat="1" applyFont="1" applyBorder="1" applyAlignment="1">
      <alignment horizontal="center"/>
    </xf>
    <xf numFmtId="0" fontId="1" fillId="4" borderId="9" xfId="0" applyFont="1" applyFill="1" applyBorder="1" applyAlignment="1">
      <alignment horizontal="center"/>
    </xf>
    <xf numFmtId="0" fontId="1" fillId="3" borderId="9" xfId="0" applyFont="1" applyFill="1" applyBorder="1"/>
    <xf numFmtId="0" fontId="4" fillId="3" borderId="9" xfId="0" applyFont="1" applyFill="1" applyBorder="1" applyAlignment="1">
      <alignment vertical="center"/>
    </xf>
    <xf numFmtId="0" fontId="4"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0" borderId="9" xfId="0" applyBorder="1"/>
    <xf numFmtId="0" fontId="0" fillId="0" borderId="9" xfId="0" applyBorder="1"/>
    <xf numFmtId="0" fontId="1" fillId="5" borderId="9" xfId="0" applyFont="1" applyFill="1" applyBorder="1" applyAlignment="1">
      <alignment horizontal="center"/>
    </xf>
    <xf numFmtId="0" fontId="0" fillId="0" borderId="11" xfId="0" applyBorder="1"/>
    <xf numFmtId="4" fontId="1" fillId="4" borderId="9" xfId="0" applyNumberFormat="1" applyFont="1" applyFill="1" applyBorder="1" applyAlignment="1">
      <alignment horizontal="center"/>
    </xf>
    <xf numFmtId="0" fontId="1" fillId="0" borderId="0" xfId="0" applyFont="1" applyBorder="1" applyAlignment="1">
      <alignment horizontal="center"/>
    </xf>
    <xf numFmtId="0" fontId="1" fillId="0" borderId="9" xfId="0" applyFont="1" applyBorder="1" applyAlignment="1">
      <alignment horizontal="center"/>
    </xf>
    <xf numFmtId="4" fontId="1" fillId="0" borderId="9" xfId="0" applyNumberFormat="1" applyFont="1" applyBorder="1" applyAlignment="1">
      <alignment horizontal="center"/>
    </xf>
    <xf numFmtId="0" fontId="1" fillId="0" borderId="0" xfId="0" applyFont="1" applyBorder="1"/>
    <xf numFmtId="9" fontId="1" fillId="0" borderId="9" xfId="0" applyNumberFormat="1" applyFont="1" applyBorder="1" applyAlignment="1">
      <alignment horizontal="center"/>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 fillId="0" borderId="10" xfId="0" applyFont="1" applyBorder="1" applyAlignment="1">
      <alignment horizontal="center"/>
    </xf>
    <xf numFmtId="0" fontId="1" fillId="4" borderId="15" xfId="0" applyFont="1" applyFill="1" applyBorder="1" applyAlignment="1">
      <alignment horizontal="center" wrapText="1"/>
    </xf>
    <xf numFmtId="0" fontId="1" fillId="4" borderId="15" xfId="0" applyFont="1" applyFill="1" applyBorder="1" applyAlignment="1">
      <alignment horizontal="center"/>
    </xf>
    <xf numFmtId="0" fontId="0" fillId="0" borderId="15" xfId="0" applyBorder="1"/>
    <xf numFmtId="0" fontId="0" fillId="0" borderId="16" xfId="0" applyBorder="1"/>
    <xf numFmtId="0" fontId="0" fillId="0" borderId="10" xfId="0" applyBorder="1"/>
    <xf numFmtId="0" fontId="1" fillId="0" borderId="17" xfId="0" applyFont="1" applyBorder="1" applyAlignment="1">
      <alignment horizontal="center"/>
    </xf>
    <xf numFmtId="166" fontId="1" fillId="4" borderId="15" xfId="0" applyNumberFormat="1" applyFont="1" applyFill="1" applyBorder="1" applyAlignment="1">
      <alignment horizontal="center"/>
    </xf>
    <xf numFmtId="0" fontId="1" fillId="0" borderId="15" xfId="0" applyFont="1" applyBorder="1" applyAlignment="1">
      <alignment horizontal="center"/>
    </xf>
    <xf numFmtId="0" fontId="0" fillId="0" borderId="18" xfId="0" applyBorder="1"/>
    <xf numFmtId="0" fontId="6" fillId="0" borderId="15" xfId="0" applyFont="1" applyBorder="1"/>
    <xf numFmtId="0" fontId="4" fillId="3" borderId="19" xfId="0" applyFont="1" applyFill="1" applyBorder="1" applyAlignment="1">
      <alignment horizontal="center" vertical="center" wrapText="1"/>
    </xf>
    <xf numFmtId="0" fontId="0" fillId="0" borderId="15" xfId="0" applyBorder="1"/>
    <xf numFmtId="166" fontId="1" fillId="0" borderId="15" xfId="0" applyNumberFormat="1" applyFont="1" applyBorder="1" applyAlignment="1">
      <alignment horizontal="center"/>
    </xf>
    <xf numFmtId="0" fontId="1" fillId="0" borderId="13" xfId="0" applyFont="1" applyBorder="1" applyAlignment="1">
      <alignment horizontal="center"/>
    </xf>
    <xf numFmtId="0" fontId="4" fillId="3" borderId="11" xfId="0" applyFont="1" applyFill="1" applyBorder="1" applyAlignment="1">
      <alignment horizontal="center" vertical="center" wrapText="1"/>
    </xf>
    <xf numFmtId="0" fontId="0" fillId="0" borderId="0" xfId="0" applyBorder="1"/>
    <xf numFmtId="0" fontId="4" fillId="3" borderId="20" xfId="0" applyFont="1" applyFill="1" applyBorder="1" applyAlignment="1">
      <alignment horizontal="center" vertical="center" wrapText="1"/>
    </xf>
    <xf numFmtId="167" fontId="1" fillId="0" borderId="0" xfId="0" applyNumberFormat="1" applyFont="1" applyBorder="1" applyAlignment="1">
      <alignment horizontal="center"/>
    </xf>
    <xf numFmtId="166" fontId="1" fillId="0" borderId="17" xfId="0" applyNumberFormat="1" applyFont="1" applyBorder="1" applyAlignment="1">
      <alignment horizontal="center"/>
    </xf>
    <xf numFmtId="0" fontId="4" fillId="3" borderId="15" xfId="0" applyFont="1" applyFill="1" applyBorder="1" applyAlignment="1">
      <alignment horizontal="center" vertical="center"/>
    </xf>
    <xf numFmtId="0" fontId="1" fillId="0" borderId="14" xfId="0" applyFont="1" applyBorder="1" applyAlignment="1">
      <alignment horizontal="center"/>
    </xf>
    <xf numFmtId="0" fontId="4" fillId="3" borderId="19" xfId="0" applyFont="1" applyFill="1" applyBorder="1" applyAlignment="1">
      <alignment horizontal="center" vertical="center"/>
    </xf>
    <xf numFmtId="0" fontId="0" fillId="0" borderId="14" xfId="0" applyBorder="1"/>
    <xf numFmtId="0" fontId="0" fillId="0" borderId="12" xfId="0" applyBorder="1"/>
    <xf numFmtId="0" fontId="1" fillId="0" borderId="12" xfId="0" applyFont="1" applyBorder="1" applyAlignment="1">
      <alignment horizontal="center"/>
    </xf>
  </cellXfs>
  <cellStyles count="1">
    <cellStyle name="Normal" xfId="0" builtinId="0"/>
  </cellStyles>
  <dxfs count="7">
    <dxf>
      <font>
        <b/>
      </font>
      <fill>
        <patternFill patternType="solid">
          <fgColor rgb="FFFF0000"/>
          <bgColor rgb="FFFF0000"/>
        </patternFill>
      </fill>
    </dxf>
    <dxf>
      <font>
        <b/>
      </font>
      <fill>
        <patternFill patternType="solid">
          <fgColor rgb="FFFF0000"/>
          <bgColor rgb="FFFF0000"/>
        </patternFill>
      </fill>
    </dxf>
    <dxf>
      <font>
        <b/>
      </font>
      <fill>
        <patternFill patternType="solid">
          <fgColor rgb="FFFF0000"/>
          <bgColor rgb="FFFF0000"/>
        </patternFill>
      </fill>
    </dxf>
    <dxf>
      <fill>
        <patternFill patternType="solid">
          <fgColor rgb="FFFF0000"/>
          <bgColor rgb="FFFF0000"/>
        </patternFill>
      </fill>
    </dxf>
    <dxf>
      <fill>
        <patternFill patternType="solid">
          <fgColor rgb="FF00FF00"/>
          <bgColor rgb="FF00FF00"/>
        </patternFill>
      </fill>
    </dxf>
    <dxf>
      <fill>
        <patternFill patternType="solid">
          <fgColor rgb="FF00FF00"/>
          <bgColor rgb="FF00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xdr:rowOff>
    </xdr:from>
    <xdr:ext cx="1409700" cy="685799"/>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 y="1"/>
          <a:ext cx="1409700" cy="685799"/>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09700" cy="6858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1409700" cy="6858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09700" cy="676274"/>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409700" cy="67627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24"/>
  <sheetViews>
    <sheetView tabSelected="1" zoomScaleNormal="100" workbookViewId="0">
      <selection activeCell="I17" sqref="I17"/>
    </sheetView>
  </sheetViews>
  <sheetFormatPr defaultColWidth="12.5703125" defaultRowHeight="15.75" customHeight="1" x14ac:dyDescent="0.2"/>
  <cols>
    <col min="1" max="1" width="8.140625" customWidth="1"/>
    <col min="8" max="8" width="22.28515625" customWidth="1"/>
  </cols>
  <sheetData>
    <row r="1" spans="1:8" ht="52.5" customHeight="1" x14ac:dyDescent="0.35">
      <c r="A1" s="42"/>
      <c r="B1" s="38"/>
      <c r="C1" s="1"/>
      <c r="D1" s="1"/>
      <c r="E1" s="1"/>
      <c r="F1" s="1"/>
      <c r="G1" s="2"/>
      <c r="H1" s="3" t="s">
        <v>0</v>
      </c>
    </row>
    <row r="3" spans="1:8" ht="12.75" x14ac:dyDescent="0.2">
      <c r="A3" s="40" t="s">
        <v>1</v>
      </c>
      <c r="B3" s="38"/>
      <c r="C3" s="38"/>
      <c r="D3" s="38"/>
      <c r="E3" s="38"/>
      <c r="F3" s="38"/>
      <c r="G3" s="38"/>
      <c r="H3" s="38"/>
    </row>
    <row r="5" spans="1:8" ht="12.75" x14ac:dyDescent="0.2">
      <c r="A5" s="4">
        <v>1.1000000000000001</v>
      </c>
      <c r="B5" s="39" t="s">
        <v>2</v>
      </c>
      <c r="C5" s="38"/>
      <c r="D5" s="38"/>
      <c r="E5" s="38"/>
      <c r="F5" s="38"/>
      <c r="G5" s="38"/>
      <c r="H5" s="38"/>
    </row>
    <row r="6" spans="1:8" ht="12.75" x14ac:dyDescent="0.2">
      <c r="A6" s="4"/>
      <c r="B6" s="38"/>
      <c r="C6" s="38"/>
      <c r="D6" s="38"/>
      <c r="E6" s="38"/>
      <c r="F6" s="38"/>
      <c r="G6" s="38"/>
      <c r="H6" s="38"/>
    </row>
    <row r="7" spans="1:8" ht="12.75" x14ac:dyDescent="0.2">
      <c r="A7" s="4">
        <v>1.2</v>
      </c>
      <c r="B7" s="6" t="s">
        <v>3</v>
      </c>
    </row>
    <row r="8" spans="1:8" ht="12.75" x14ac:dyDescent="0.2">
      <c r="A8" s="37">
        <v>1.3</v>
      </c>
      <c r="B8" s="39" t="s">
        <v>4</v>
      </c>
      <c r="C8" s="38"/>
      <c r="D8" s="38"/>
      <c r="E8" s="38"/>
      <c r="F8" s="38"/>
      <c r="G8" s="38"/>
      <c r="H8" s="38"/>
    </row>
    <row r="9" spans="1:8" ht="15.75" customHeight="1" x14ac:dyDescent="0.2">
      <c r="A9" s="38"/>
      <c r="B9" s="38"/>
      <c r="C9" s="38"/>
      <c r="D9" s="38"/>
      <c r="E9" s="38"/>
      <c r="F9" s="38"/>
      <c r="G9" s="38"/>
      <c r="H9" s="38"/>
    </row>
    <row r="10" spans="1:8" ht="15.75" customHeight="1" x14ac:dyDescent="0.2">
      <c r="A10" s="38"/>
      <c r="B10" s="38"/>
      <c r="C10" s="38"/>
      <c r="D10" s="38"/>
      <c r="E10" s="38"/>
      <c r="F10" s="38"/>
      <c r="G10" s="38"/>
      <c r="H10" s="38"/>
    </row>
    <row r="11" spans="1:8" ht="15.75" customHeight="1" x14ac:dyDescent="0.2">
      <c r="A11" s="38"/>
      <c r="B11" s="38"/>
      <c r="C11" s="38"/>
      <c r="D11" s="38"/>
      <c r="E11" s="38"/>
      <c r="F11" s="38"/>
      <c r="G11" s="38"/>
      <c r="H11" s="38"/>
    </row>
    <row r="12" spans="1:8" ht="22.5" customHeight="1" x14ac:dyDescent="0.2">
      <c r="A12" s="38"/>
      <c r="B12" s="38"/>
      <c r="C12" s="38"/>
      <c r="D12" s="38"/>
      <c r="E12" s="38"/>
      <c r="F12" s="38"/>
      <c r="G12" s="38"/>
      <c r="H12" s="38"/>
    </row>
    <row r="13" spans="1:8" ht="12.75" x14ac:dyDescent="0.2">
      <c r="B13" s="5"/>
      <c r="C13" s="5"/>
      <c r="D13" s="5"/>
      <c r="E13" s="5"/>
      <c r="F13" s="5"/>
      <c r="G13" s="5"/>
      <c r="H13" s="5"/>
    </row>
    <row r="14" spans="1:8" ht="12.75" x14ac:dyDescent="0.2">
      <c r="A14" s="40" t="s">
        <v>5</v>
      </c>
      <c r="B14" s="38"/>
      <c r="C14" s="38"/>
      <c r="D14" s="38"/>
      <c r="E14" s="38"/>
      <c r="F14" s="38"/>
      <c r="G14" s="38"/>
      <c r="H14" s="38"/>
    </row>
    <row r="15" spans="1:8" ht="12.75" x14ac:dyDescent="0.2">
      <c r="B15" s="5"/>
      <c r="C15" s="5"/>
      <c r="D15" s="5"/>
      <c r="E15" s="5"/>
      <c r="F15" s="5"/>
      <c r="G15" s="5"/>
      <c r="H15" s="5"/>
    </row>
    <row r="16" spans="1:8" ht="26.25" customHeight="1" x14ac:dyDescent="0.2">
      <c r="A16" s="7">
        <v>2.1</v>
      </c>
      <c r="B16" s="39" t="s">
        <v>6</v>
      </c>
      <c r="C16" s="38"/>
      <c r="D16" s="38"/>
      <c r="E16" s="38"/>
      <c r="F16" s="38"/>
      <c r="G16" s="38"/>
      <c r="H16" s="38"/>
    </row>
    <row r="17" spans="1:8" ht="207.75" customHeight="1" x14ac:dyDescent="0.2">
      <c r="A17" s="7">
        <v>2.2000000000000002</v>
      </c>
      <c r="B17" s="39" t="s">
        <v>7</v>
      </c>
      <c r="C17" s="38"/>
      <c r="D17" s="38"/>
      <c r="E17" s="38"/>
      <c r="F17" s="38"/>
      <c r="G17" s="38"/>
      <c r="H17" s="38"/>
    </row>
    <row r="18" spans="1:8" ht="12.75" x14ac:dyDescent="0.2">
      <c r="A18" s="37">
        <v>2.2999999999999998</v>
      </c>
      <c r="B18" s="39" t="s">
        <v>8</v>
      </c>
      <c r="C18" s="38"/>
      <c r="D18" s="38"/>
      <c r="E18" s="38"/>
      <c r="F18" s="38"/>
      <c r="G18" s="38"/>
      <c r="H18" s="38"/>
    </row>
    <row r="19" spans="1:8" ht="15.75" customHeight="1" x14ac:dyDescent="0.2">
      <c r="A19" s="38"/>
      <c r="B19" s="38"/>
      <c r="C19" s="38"/>
      <c r="D19" s="38"/>
      <c r="E19" s="38"/>
      <c r="F19" s="38"/>
      <c r="G19" s="38"/>
      <c r="H19" s="38"/>
    </row>
    <row r="21" spans="1:8" ht="12.75" x14ac:dyDescent="0.2">
      <c r="A21" s="40" t="s">
        <v>9</v>
      </c>
      <c r="B21" s="38"/>
      <c r="C21" s="38"/>
      <c r="D21" s="38"/>
      <c r="E21" s="38"/>
      <c r="F21" s="38"/>
      <c r="G21" s="38"/>
      <c r="H21" s="38"/>
    </row>
    <row r="23" spans="1:8" ht="12.75" x14ac:dyDescent="0.2">
      <c r="A23" s="41" t="s">
        <v>10</v>
      </c>
      <c r="B23" s="38"/>
      <c r="C23" s="38"/>
      <c r="D23" s="38"/>
      <c r="E23" s="38"/>
      <c r="F23" s="38"/>
      <c r="G23" s="38"/>
      <c r="H23" s="38"/>
    </row>
    <row r="24" spans="1:8" ht="15.75" customHeight="1" x14ac:dyDescent="0.2">
      <c r="A24" s="38"/>
      <c r="B24" s="38"/>
      <c r="C24" s="38"/>
      <c r="D24" s="38"/>
      <c r="E24" s="38"/>
      <c r="F24" s="38"/>
      <c r="G24" s="38"/>
      <c r="H24" s="38"/>
    </row>
  </sheetData>
  <mergeCells count="12">
    <mergeCell ref="A1:B1"/>
    <mergeCell ref="A3:H3"/>
    <mergeCell ref="B5:H6"/>
    <mergeCell ref="B8:H12"/>
    <mergeCell ref="A14:H14"/>
    <mergeCell ref="A8:A12"/>
    <mergeCell ref="A18:A19"/>
    <mergeCell ref="B18:H19"/>
    <mergeCell ref="A21:H21"/>
    <mergeCell ref="A23:H24"/>
    <mergeCell ref="B16:H16"/>
    <mergeCell ref="B17:H17"/>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62"/>
  <sheetViews>
    <sheetView workbookViewId="0">
      <selection activeCell="A64" sqref="A64"/>
    </sheetView>
  </sheetViews>
  <sheetFormatPr defaultColWidth="12.5703125" defaultRowHeight="15.75" customHeight="1" x14ac:dyDescent="0.2"/>
  <cols>
    <col min="1" max="1" width="16.28515625" customWidth="1"/>
    <col min="2" max="2" width="25.42578125" customWidth="1"/>
    <col min="3" max="3" width="20.5703125" customWidth="1"/>
    <col min="4" max="4" width="14.140625" customWidth="1"/>
    <col min="5" max="5" width="13.7109375" customWidth="1"/>
    <col min="6" max="6" width="13" customWidth="1"/>
    <col min="7" max="7" width="13.140625" customWidth="1"/>
  </cols>
  <sheetData>
    <row r="1" spans="1:8" ht="52.5" customHeight="1" x14ac:dyDescent="0.35">
      <c r="A1" s="42"/>
      <c r="B1" s="38"/>
      <c r="C1" s="1"/>
      <c r="D1" s="1"/>
      <c r="E1" s="1"/>
      <c r="F1" s="2"/>
      <c r="G1" s="3" t="s">
        <v>0</v>
      </c>
      <c r="H1" s="4"/>
    </row>
    <row r="3" spans="1:8" ht="15.75" customHeight="1" x14ac:dyDescent="0.2">
      <c r="A3" s="43" t="s">
        <v>11</v>
      </c>
      <c r="B3" s="45"/>
      <c r="C3" s="8"/>
      <c r="E3" s="9" t="s">
        <v>12</v>
      </c>
      <c r="F3" s="46"/>
      <c r="G3" s="47"/>
    </row>
    <row r="4" spans="1:8" ht="15.75" customHeight="1" x14ac:dyDescent="0.2">
      <c r="A4" s="44"/>
      <c r="B4" s="44"/>
      <c r="E4" s="9" t="s">
        <v>13</v>
      </c>
      <c r="F4" s="10"/>
      <c r="G4" s="10"/>
    </row>
    <row r="5" spans="1:8" ht="15.75" customHeight="1" x14ac:dyDescent="0.2">
      <c r="A5" s="11"/>
      <c r="E5" s="9" t="s">
        <v>14</v>
      </c>
      <c r="F5" s="46"/>
      <c r="G5" s="47"/>
    </row>
    <row r="6" spans="1:8" ht="15.75" customHeight="1" x14ac:dyDescent="0.2">
      <c r="A6" s="43" t="s">
        <v>15</v>
      </c>
      <c r="B6" s="45"/>
      <c r="E6" s="9" t="s">
        <v>16</v>
      </c>
      <c r="F6" s="10"/>
      <c r="G6" s="10"/>
    </row>
    <row r="7" spans="1:8" ht="15.75" customHeight="1" x14ac:dyDescent="0.2">
      <c r="A7" s="44"/>
      <c r="B7" s="44"/>
      <c r="E7" s="9" t="s">
        <v>17</v>
      </c>
      <c r="F7" s="10"/>
      <c r="G7" s="10"/>
    </row>
    <row r="8" spans="1:8" ht="15.75" customHeight="1" x14ac:dyDescent="0.2">
      <c r="A8" s="11"/>
      <c r="E8" s="9" t="s">
        <v>18</v>
      </c>
      <c r="F8" s="46"/>
      <c r="G8" s="47"/>
    </row>
    <row r="9" spans="1:8" ht="15.75" customHeight="1" x14ac:dyDescent="0.2">
      <c r="A9" s="43" t="s">
        <v>19</v>
      </c>
      <c r="B9" s="45"/>
      <c r="E9" s="9" t="s">
        <v>20</v>
      </c>
      <c r="F9" s="46"/>
      <c r="G9" s="47"/>
    </row>
    <row r="10" spans="1:8" ht="15.75" customHeight="1" x14ac:dyDescent="0.2">
      <c r="A10" s="44"/>
      <c r="B10" s="44"/>
      <c r="C10" s="48" t="s">
        <v>21</v>
      </c>
      <c r="D10" s="38"/>
      <c r="E10" s="38"/>
      <c r="F10" s="46"/>
      <c r="G10" s="47"/>
    </row>
    <row r="11" spans="1:8" ht="15" customHeight="1" x14ac:dyDescent="0.2">
      <c r="C11" s="48" t="s">
        <v>22</v>
      </c>
      <c r="D11" s="38"/>
      <c r="E11" s="38"/>
      <c r="F11" s="46"/>
      <c r="G11" s="47"/>
    </row>
    <row r="12" spans="1:8" ht="15" customHeight="1" x14ac:dyDescent="0.2">
      <c r="C12" s="48" t="s">
        <v>23</v>
      </c>
      <c r="D12" s="38"/>
      <c r="E12" s="38"/>
      <c r="F12" s="46"/>
      <c r="G12" s="47"/>
    </row>
    <row r="13" spans="1:8" ht="15" customHeight="1" x14ac:dyDescent="0.2">
      <c r="C13" s="48" t="s">
        <v>24</v>
      </c>
      <c r="D13" s="38"/>
      <c r="E13" s="38"/>
      <c r="F13" s="46"/>
      <c r="G13" s="47"/>
    </row>
    <row r="15" spans="1:8" ht="15" customHeight="1" x14ac:dyDescent="0.2">
      <c r="E15" s="9" t="s">
        <v>25</v>
      </c>
      <c r="F15" s="10"/>
      <c r="G15" s="6" t="s">
        <v>26</v>
      </c>
    </row>
    <row r="16" spans="1:8" ht="15" customHeight="1" x14ac:dyDescent="0.2">
      <c r="E16" s="9" t="s">
        <v>27</v>
      </c>
      <c r="F16" s="12"/>
      <c r="G16" s="6" t="s">
        <v>26</v>
      </c>
    </row>
    <row r="17" spans="1:17" ht="15" customHeight="1" x14ac:dyDescent="0.2">
      <c r="E17" s="9" t="s">
        <v>28</v>
      </c>
      <c r="F17" s="12"/>
      <c r="G17" s="6" t="s">
        <v>26</v>
      </c>
    </row>
    <row r="18" spans="1:17" ht="15" customHeight="1" x14ac:dyDescent="0.2">
      <c r="E18" s="9" t="s">
        <v>29</v>
      </c>
      <c r="F18" s="13"/>
      <c r="G18" s="6" t="s">
        <v>30</v>
      </c>
    </row>
    <row r="20" spans="1:17" ht="15" customHeight="1" x14ac:dyDescent="0.2">
      <c r="A20" s="49" t="s">
        <v>31</v>
      </c>
      <c r="B20" s="50"/>
      <c r="C20" s="50"/>
      <c r="D20" s="50"/>
      <c r="E20" s="50"/>
      <c r="F20" s="50"/>
      <c r="G20" s="47"/>
    </row>
    <row r="21" spans="1:17" ht="15" customHeight="1" x14ac:dyDescent="0.2">
      <c r="A21" s="51" t="s">
        <v>32</v>
      </c>
      <c r="B21" s="50"/>
      <c r="C21" s="47"/>
      <c r="D21" s="51" t="s">
        <v>33</v>
      </c>
      <c r="E21" s="47"/>
      <c r="F21" s="51" t="s">
        <v>34</v>
      </c>
      <c r="G21" s="47"/>
    </row>
    <row r="22" spans="1:17" ht="15" customHeight="1" x14ac:dyDescent="0.2">
      <c r="A22" s="14" t="s">
        <v>35</v>
      </c>
      <c r="B22" s="14" t="s">
        <v>32</v>
      </c>
      <c r="C22" s="14" t="s">
        <v>36</v>
      </c>
      <c r="D22" s="15" t="s">
        <v>37</v>
      </c>
      <c r="E22" s="15" t="s">
        <v>38</v>
      </c>
      <c r="F22" s="15" t="s">
        <v>39</v>
      </c>
      <c r="G22" s="15" t="s">
        <v>38</v>
      </c>
    </row>
    <row r="23" spans="1:17" ht="15" customHeight="1" x14ac:dyDescent="0.2">
      <c r="A23" s="10"/>
      <c r="B23" s="16"/>
      <c r="C23" s="16"/>
      <c r="D23" s="10"/>
      <c r="E23" s="17"/>
      <c r="F23" s="12"/>
      <c r="G23" s="18"/>
    </row>
    <row r="24" spans="1:17" ht="15" customHeight="1" x14ac:dyDescent="0.2">
      <c r="A24" s="10"/>
      <c r="B24" s="16"/>
      <c r="C24" s="16"/>
      <c r="D24" s="10"/>
      <c r="E24" s="10"/>
      <c r="F24" s="12"/>
      <c r="G24" s="18"/>
      <c r="K24" s="11"/>
      <c r="N24" s="11"/>
      <c r="O24" s="11"/>
      <c r="P24" s="11"/>
      <c r="Q24" s="19"/>
    </row>
    <row r="25" spans="1:17" ht="15" customHeight="1" x14ac:dyDescent="0.2">
      <c r="A25" s="10"/>
      <c r="B25" s="16"/>
      <c r="C25" s="16"/>
      <c r="D25" s="10"/>
      <c r="E25" s="10"/>
      <c r="F25" s="12"/>
      <c r="G25" s="18"/>
      <c r="K25" s="11"/>
      <c r="N25" s="11"/>
      <c r="O25" s="11"/>
      <c r="P25" s="11"/>
      <c r="Q25" s="19"/>
    </row>
    <row r="26" spans="1:17" ht="15" customHeight="1" x14ac:dyDescent="0.2">
      <c r="A26" s="10"/>
      <c r="B26" s="16"/>
      <c r="C26" s="16"/>
      <c r="D26" s="10"/>
      <c r="E26" s="10"/>
      <c r="F26" s="12"/>
      <c r="G26" s="18"/>
      <c r="K26" s="11"/>
      <c r="N26" s="11"/>
      <c r="O26" s="11"/>
      <c r="P26" s="11"/>
      <c r="Q26" s="19"/>
    </row>
    <row r="27" spans="1:17" ht="15" customHeight="1" x14ac:dyDescent="0.2">
      <c r="A27" s="20"/>
      <c r="B27" s="16"/>
      <c r="C27" s="16"/>
      <c r="D27" s="10"/>
      <c r="E27" s="10"/>
      <c r="F27" s="12"/>
      <c r="G27" s="18"/>
      <c r="K27" s="21"/>
      <c r="N27" s="11"/>
      <c r="O27" s="11"/>
      <c r="P27" s="11"/>
      <c r="Q27" s="19"/>
    </row>
    <row r="28" spans="1:17" ht="15" customHeight="1" x14ac:dyDescent="0.2">
      <c r="A28" s="10"/>
      <c r="B28" s="16"/>
      <c r="C28" s="16"/>
      <c r="D28" s="10"/>
      <c r="E28" s="10"/>
      <c r="F28" s="12"/>
      <c r="G28" s="18"/>
      <c r="K28" s="11"/>
      <c r="N28" s="11"/>
      <c r="O28" s="11"/>
      <c r="P28" s="11"/>
      <c r="Q28" s="19"/>
    </row>
    <row r="29" spans="1:17" ht="15" customHeight="1" x14ac:dyDescent="0.2">
      <c r="A29" s="10"/>
      <c r="B29" s="16"/>
      <c r="C29" s="16"/>
      <c r="D29" s="10"/>
      <c r="E29" s="10"/>
      <c r="F29" s="12"/>
      <c r="G29" s="18"/>
      <c r="K29" s="11"/>
      <c r="N29" s="11"/>
      <c r="O29" s="11"/>
      <c r="P29" s="11"/>
      <c r="Q29" s="19"/>
    </row>
    <row r="30" spans="1:17" ht="15" customHeight="1" x14ac:dyDescent="0.2">
      <c r="A30" s="20"/>
      <c r="B30" s="16"/>
      <c r="C30" s="16"/>
      <c r="D30" s="10"/>
      <c r="E30" s="10"/>
      <c r="F30" s="12" t="str">
        <f t="shared" ref="F30:F58" si="0">IF(D30="","",D30-D29)</f>
        <v/>
      </c>
      <c r="G30" s="18" t="str">
        <f t="shared" ref="G30:G58" si="1">IF(E30="",IF(D30&gt;1,(F30/136)/24,""),E30)</f>
        <v/>
      </c>
      <c r="K30" s="21"/>
      <c r="N30" s="11"/>
      <c r="O30" s="11"/>
      <c r="P30" s="11"/>
      <c r="Q30" s="19"/>
    </row>
    <row r="31" spans="1:17" ht="15" customHeight="1" x14ac:dyDescent="0.2">
      <c r="A31" s="20"/>
      <c r="B31" s="16"/>
      <c r="C31" s="16"/>
      <c r="D31" s="10"/>
      <c r="E31" s="10"/>
      <c r="F31" s="12" t="str">
        <f t="shared" si="0"/>
        <v/>
      </c>
      <c r="G31" s="18" t="str">
        <f t="shared" si="1"/>
        <v/>
      </c>
      <c r="K31" s="21"/>
      <c r="N31" s="11"/>
      <c r="O31" s="11"/>
      <c r="P31" s="11"/>
      <c r="Q31" s="19"/>
    </row>
    <row r="32" spans="1:17" ht="15" customHeight="1" x14ac:dyDescent="0.2">
      <c r="A32" s="10"/>
      <c r="B32" s="16"/>
      <c r="C32" s="16"/>
      <c r="D32" s="10"/>
      <c r="E32" s="10"/>
      <c r="F32" s="12" t="str">
        <f t="shared" si="0"/>
        <v/>
      </c>
      <c r="G32" s="18" t="str">
        <f t="shared" si="1"/>
        <v/>
      </c>
      <c r="K32" s="11"/>
      <c r="N32" s="11"/>
      <c r="O32" s="11"/>
      <c r="P32" s="11"/>
      <c r="Q32" s="19"/>
    </row>
    <row r="33" spans="1:17" ht="15" customHeight="1" x14ac:dyDescent="0.2">
      <c r="A33" s="10"/>
      <c r="B33" s="16"/>
      <c r="C33" s="16"/>
      <c r="D33" s="10"/>
      <c r="E33" s="10"/>
      <c r="F33" s="12" t="str">
        <f t="shared" si="0"/>
        <v/>
      </c>
      <c r="G33" s="18" t="str">
        <f t="shared" si="1"/>
        <v/>
      </c>
      <c r="K33" s="11"/>
      <c r="N33" s="11"/>
      <c r="O33" s="11"/>
      <c r="P33" s="11"/>
      <c r="Q33" s="19"/>
    </row>
    <row r="34" spans="1:17" ht="15" customHeight="1" x14ac:dyDescent="0.2">
      <c r="A34" s="20"/>
      <c r="B34" s="16"/>
      <c r="C34" s="16"/>
      <c r="D34" s="10"/>
      <c r="E34" s="10"/>
      <c r="F34" s="12" t="str">
        <f t="shared" si="0"/>
        <v/>
      </c>
      <c r="G34" s="18" t="str">
        <f t="shared" si="1"/>
        <v/>
      </c>
      <c r="K34" s="21"/>
      <c r="N34" s="11"/>
      <c r="O34" s="11"/>
      <c r="P34" s="11"/>
      <c r="Q34" s="19"/>
    </row>
    <row r="35" spans="1:17" ht="15" customHeight="1" x14ac:dyDescent="0.2">
      <c r="A35" s="10"/>
      <c r="B35" s="16"/>
      <c r="C35" s="16"/>
      <c r="D35" s="10"/>
      <c r="E35" s="10"/>
      <c r="F35" s="12" t="str">
        <f t="shared" si="0"/>
        <v/>
      </c>
      <c r="G35" s="18" t="str">
        <f t="shared" si="1"/>
        <v/>
      </c>
      <c r="K35" s="11"/>
      <c r="N35" s="11"/>
      <c r="O35" s="11"/>
      <c r="P35" s="11"/>
      <c r="Q35" s="19"/>
    </row>
    <row r="36" spans="1:17" ht="15" customHeight="1" x14ac:dyDescent="0.2">
      <c r="A36" s="10"/>
      <c r="B36" s="16"/>
      <c r="C36" s="16"/>
      <c r="D36" s="10"/>
      <c r="E36" s="10"/>
      <c r="F36" s="12" t="str">
        <f t="shared" si="0"/>
        <v/>
      </c>
      <c r="G36" s="18" t="str">
        <f t="shared" si="1"/>
        <v/>
      </c>
      <c r="K36" s="11"/>
      <c r="N36" s="11"/>
      <c r="O36" s="11"/>
      <c r="P36" s="11"/>
      <c r="Q36" s="19"/>
    </row>
    <row r="37" spans="1:17" ht="15" customHeight="1" x14ac:dyDescent="0.2">
      <c r="A37" s="10"/>
      <c r="B37" s="16"/>
      <c r="C37" s="16"/>
      <c r="D37" s="10"/>
      <c r="E37" s="10"/>
      <c r="F37" s="12" t="str">
        <f t="shared" si="0"/>
        <v/>
      </c>
      <c r="G37" s="18" t="str">
        <f t="shared" si="1"/>
        <v/>
      </c>
      <c r="K37" s="11"/>
      <c r="N37" s="11"/>
      <c r="O37" s="11"/>
      <c r="P37" s="11"/>
      <c r="Q37" s="19"/>
    </row>
    <row r="38" spans="1:17" ht="15" customHeight="1" x14ac:dyDescent="0.2">
      <c r="A38" s="20"/>
      <c r="B38" s="16"/>
      <c r="C38" s="16"/>
      <c r="D38" s="10"/>
      <c r="E38" s="10"/>
      <c r="F38" s="12" t="str">
        <f t="shared" si="0"/>
        <v/>
      </c>
      <c r="G38" s="18" t="str">
        <f t="shared" si="1"/>
        <v/>
      </c>
      <c r="K38" s="21"/>
      <c r="N38" s="11"/>
      <c r="O38" s="11"/>
      <c r="P38" s="11"/>
      <c r="Q38" s="19"/>
    </row>
    <row r="39" spans="1:17" ht="15" customHeight="1" x14ac:dyDescent="0.2">
      <c r="A39" s="10"/>
      <c r="B39" s="22"/>
      <c r="C39" s="22"/>
      <c r="D39" s="10"/>
      <c r="E39" s="10"/>
      <c r="F39" s="12" t="str">
        <f t="shared" si="0"/>
        <v/>
      </c>
      <c r="G39" s="18" t="str">
        <f t="shared" si="1"/>
        <v/>
      </c>
    </row>
    <row r="40" spans="1:17" ht="15" customHeight="1" x14ac:dyDescent="0.2">
      <c r="A40" s="10"/>
      <c r="B40" s="22"/>
      <c r="C40" s="22"/>
      <c r="D40" s="10"/>
      <c r="E40" s="10"/>
      <c r="F40" s="12" t="str">
        <f t="shared" si="0"/>
        <v/>
      </c>
      <c r="G40" s="18" t="str">
        <f t="shared" si="1"/>
        <v/>
      </c>
    </row>
    <row r="41" spans="1:17" ht="15" customHeight="1" x14ac:dyDescent="0.2">
      <c r="A41" s="10"/>
      <c r="B41" s="22"/>
      <c r="C41" s="22"/>
      <c r="D41" s="10"/>
      <c r="E41" s="10"/>
      <c r="F41" s="12" t="str">
        <f t="shared" si="0"/>
        <v/>
      </c>
      <c r="G41" s="18" t="str">
        <f t="shared" si="1"/>
        <v/>
      </c>
    </row>
    <row r="42" spans="1:17" ht="15" customHeight="1" x14ac:dyDescent="0.2">
      <c r="A42" s="10"/>
      <c r="B42" s="22"/>
      <c r="C42" s="22"/>
      <c r="D42" s="10"/>
      <c r="E42" s="10"/>
      <c r="F42" s="12" t="str">
        <f t="shared" si="0"/>
        <v/>
      </c>
      <c r="G42" s="18" t="str">
        <f t="shared" si="1"/>
        <v/>
      </c>
    </row>
    <row r="43" spans="1:17" ht="15" customHeight="1" x14ac:dyDescent="0.2">
      <c r="A43" s="10"/>
      <c r="B43" s="22"/>
      <c r="C43" s="22"/>
      <c r="D43" s="10"/>
      <c r="E43" s="10"/>
      <c r="F43" s="12" t="str">
        <f t="shared" si="0"/>
        <v/>
      </c>
      <c r="G43" s="18" t="str">
        <f t="shared" si="1"/>
        <v/>
      </c>
    </row>
    <row r="44" spans="1:17" ht="15" customHeight="1" x14ac:dyDescent="0.2">
      <c r="A44" s="10"/>
      <c r="B44" s="22"/>
      <c r="C44" s="22"/>
      <c r="D44" s="10"/>
      <c r="E44" s="10"/>
      <c r="F44" s="12" t="str">
        <f t="shared" si="0"/>
        <v/>
      </c>
      <c r="G44" s="18" t="str">
        <f t="shared" si="1"/>
        <v/>
      </c>
    </row>
    <row r="45" spans="1:17" ht="15" customHeight="1" x14ac:dyDescent="0.2">
      <c r="A45" s="10"/>
      <c r="B45" s="22"/>
      <c r="C45" s="22"/>
      <c r="D45" s="10"/>
      <c r="E45" s="10"/>
      <c r="F45" s="12" t="str">
        <f t="shared" si="0"/>
        <v/>
      </c>
      <c r="G45" s="18" t="str">
        <f t="shared" si="1"/>
        <v/>
      </c>
    </row>
    <row r="46" spans="1:17" ht="15" customHeight="1" x14ac:dyDescent="0.2">
      <c r="A46" s="10"/>
      <c r="B46" s="22"/>
      <c r="C46" s="22"/>
      <c r="D46" s="10"/>
      <c r="E46" s="10"/>
      <c r="F46" s="12" t="str">
        <f t="shared" si="0"/>
        <v/>
      </c>
      <c r="G46" s="18" t="str">
        <f t="shared" si="1"/>
        <v/>
      </c>
    </row>
    <row r="47" spans="1:17" ht="15" customHeight="1" x14ac:dyDescent="0.2">
      <c r="A47" s="10"/>
      <c r="B47" s="22"/>
      <c r="C47" s="22"/>
      <c r="D47" s="10"/>
      <c r="E47" s="10"/>
      <c r="F47" s="12" t="str">
        <f t="shared" si="0"/>
        <v/>
      </c>
      <c r="G47" s="18" t="str">
        <f t="shared" si="1"/>
        <v/>
      </c>
    </row>
    <row r="48" spans="1:17" ht="15" customHeight="1" x14ac:dyDescent="0.2">
      <c r="A48" s="10"/>
      <c r="B48" s="22"/>
      <c r="C48" s="22"/>
      <c r="D48" s="10"/>
      <c r="E48" s="10"/>
      <c r="F48" s="12" t="str">
        <f t="shared" si="0"/>
        <v/>
      </c>
      <c r="G48" s="18" t="str">
        <f t="shared" si="1"/>
        <v/>
      </c>
    </row>
    <row r="49" spans="1:7" ht="15" customHeight="1" x14ac:dyDescent="0.2">
      <c r="A49" s="10"/>
      <c r="B49" s="22"/>
      <c r="C49" s="22"/>
      <c r="D49" s="10"/>
      <c r="E49" s="10"/>
      <c r="F49" s="12" t="str">
        <f t="shared" si="0"/>
        <v/>
      </c>
      <c r="G49" s="18" t="str">
        <f t="shared" si="1"/>
        <v/>
      </c>
    </row>
    <row r="50" spans="1:7" ht="15" customHeight="1" x14ac:dyDescent="0.2">
      <c r="A50" s="10"/>
      <c r="B50" s="22"/>
      <c r="C50" s="22"/>
      <c r="D50" s="10"/>
      <c r="E50" s="10"/>
      <c r="F50" s="12" t="str">
        <f t="shared" si="0"/>
        <v/>
      </c>
      <c r="G50" s="18" t="str">
        <f t="shared" si="1"/>
        <v/>
      </c>
    </row>
    <row r="51" spans="1:7" ht="15" customHeight="1" x14ac:dyDescent="0.2">
      <c r="A51" s="10"/>
      <c r="B51" s="22"/>
      <c r="C51" s="22"/>
      <c r="D51" s="10"/>
      <c r="E51" s="10"/>
      <c r="F51" s="12" t="str">
        <f t="shared" si="0"/>
        <v/>
      </c>
      <c r="G51" s="18" t="str">
        <f t="shared" si="1"/>
        <v/>
      </c>
    </row>
    <row r="52" spans="1:7" ht="15" customHeight="1" x14ac:dyDescent="0.2">
      <c r="A52" s="10"/>
      <c r="B52" s="22"/>
      <c r="C52" s="22"/>
      <c r="D52" s="10"/>
      <c r="E52" s="10"/>
      <c r="F52" s="12" t="str">
        <f t="shared" si="0"/>
        <v/>
      </c>
      <c r="G52" s="18" t="str">
        <f t="shared" si="1"/>
        <v/>
      </c>
    </row>
    <row r="53" spans="1:7" ht="15" customHeight="1" x14ac:dyDescent="0.2">
      <c r="A53" s="10"/>
      <c r="B53" s="22"/>
      <c r="C53" s="22"/>
      <c r="D53" s="10"/>
      <c r="E53" s="10"/>
      <c r="F53" s="12" t="str">
        <f t="shared" si="0"/>
        <v/>
      </c>
      <c r="G53" s="18" t="str">
        <f t="shared" si="1"/>
        <v/>
      </c>
    </row>
    <row r="54" spans="1:7" ht="15" customHeight="1" x14ac:dyDescent="0.2">
      <c r="A54" s="10"/>
      <c r="B54" s="22"/>
      <c r="C54" s="22"/>
      <c r="D54" s="10"/>
      <c r="E54" s="10"/>
      <c r="F54" s="12" t="str">
        <f t="shared" si="0"/>
        <v/>
      </c>
      <c r="G54" s="18" t="str">
        <f t="shared" si="1"/>
        <v/>
      </c>
    </row>
    <row r="55" spans="1:7" ht="15" customHeight="1" x14ac:dyDescent="0.2">
      <c r="A55" s="10"/>
      <c r="B55" s="22"/>
      <c r="C55" s="22"/>
      <c r="D55" s="10"/>
      <c r="E55" s="10"/>
      <c r="F55" s="12" t="str">
        <f t="shared" si="0"/>
        <v/>
      </c>
      <c r="G55" s="18" t="str">
        <f t="shared" si="1"/>
        <v/>
      </c>
    </row>
    <row r="56" spans="1:7" ht="15" customHeight="1" x14ac:dyDescent="0.2">
      <c r="A56" s="10"/>
      <c r="B56" s="22"/>
      <c r="C56" s="22"/>
      <c r="D56" s="10"/>
      <c r="E56" s="10"/>
      <c r="F56" s="12" t="str">
        <f t="shared" si="0"/>
        <v/>
      </c>
      <c r="G56" s="18" t="str">
        <f t="shared" si="1"/>
        <v/>
      </c>
    </row>
    <row r="57" spans="1:7" ht="15" customHeight="1" x14ac:dyDescent="0.2">
      <c r="A57" s="10"/>
      <c r="B57" s="22"/>
      <c r="C57" s="22"/>
      <c r="D57" s="10"/>
      <c r="E57" s="10"/>
      <c r="F57" s="12" t="str">
        <f t="shared" si="0"/>
        <v/>
      </c>
      <c r="G57" s="18" t="str">
        <f t="shared" si="1"/>
        <v/>
      </c>
    </row>
    <row r="58" spans="1:7" ht="15" customHeight="1" x14ac:dyDescent="0.2">
      <c r="A58" s="10"/>
      <c r="B58" s="22"/>
      <c r="C58" s="22"/>
      <c r="D58" s="10"/>
      <c r="E58" s="10"/>
      <c r="F58" s="12" t="str">
        <f t="shared" si="0"/>
        <v/>
      </c>
      <c r="G58" s="18" t="str">
        <f t="shared" si="1"/>
        <v/>
      </c>
    </row>
    <row r="60" spans="1:7" ht="14.25" customHeight="1" x14ac:dyDescent="0.2">
      <c r="A60" s="23" t="s">
        <v>40</v>
      </c>
    </row>
    <row r="61" spans="1:7" ht="14.25" customHeight="1" x14ac:dyDescent="0.2">
      <c r="A61" s="6" t="s">
        <v>41</v>
      </c>
      <c r="B61" s="6" t="s">
        <v>42</v>
      </c>
      <c r="C61" s="6" t="s">
        <v>43</v>
      </c>
    </row>
    <row r="62" spans="1:7" ht="14.25" customHeight="1" x14ac:dyDescent="0.2">
      <c r="A62" s="6" t="s">
        <v>44</v>
      </c>
      <c r="B62" s="6" t="s">
        <v>45</v>
      </c>
    </row>
  </sheetData>
  <mergeCells count="23">
    <mergeCell ref="A20:G20"/>
    <mergeCell ref="A21:C21"/>
    <mergeCell ref="D21:E21"/>
    <mergeCell ref="F21:G21"/>
    <mergeCell ref="F9:G9"/>
    <mergeCell ref="C10:E10"/>
    <mergeCell ref="F10:G10"/>
    <mergeCell ref="C11:E11"/>
    <mergeCell ref="F11:G11"/>
    <mergeCell ref="C12:E12"/>
    <mergeCell ref="F12:G12"/>
    <mergeCell ref="F3:G3"/>
    <mergeCell ref="F5:G5"/>
    <mergeCell ref="B6:B7"/>
    <mergeCell ref="F8:G8"/>
    <mergeCell ref="C13:E13"/>
    <mergeCell ref="F13:G13"/>
    <mergeCell ref="A6:A7"/>
    <mergeCell ref="A9:A10"/>
    <mergeCell ref="B9:B10"/>
    <mergeCell ref="A1:B1"/>
    <mergeCell ref="A3:A4"/>
    <mergeCell ref="B3:B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F92"/>
  <sheetViews>
    <sheetView zoomScaleNormal="100" workbookViewId="0">
      <selection activeCell="H14" sqref="H14"/>
    </sheetView>
  </sheetViews>
  <sheetFormatPr defaultColWidth="12.5703125" defaultRowHeight="15.75" customHeight="1" x14ac:dyDescent="0.2"/>
  <cols>
    <col min="1" max="1" width="5.140625" customWidth="1"/>
    <col min="2" max="2" width="24" customWidth="1"/>
    <col min="3" max="4" width="14.42578125" customWidth="1"/>
    <col min="5" max="5" width="13.85546875" customWidth="1"/>
    <col min="6" max="9" width="11.42578125" customWidth="1"/>
    <col min="10" max="10" width="7" customWidth="1"/>
    <col min="11" max="11" width="11.42578125" customWidth="1"/>
    <col min="12" max="13" width="12.5703125" customWidth="1"/>
    <col min="14" max="14" width="11.42578125" customWidth="1"/>
    <col min="15" max="15" width="7" customWidth="1"/>
    <col min="16" max="17" width="11.42578125" customWidth="1"/>
    <col min="18" max="18" width="8.28515625" customWidth="1"/>
  </cols>
  <sheetData>
    <row r="1" spans="1:32" ht="52.5" customHeight="1" x14ac:dyDescent="0.25">
      <c r="A1" s="52"/>
      <c r="B1" s="38"/>
      <c r="C1" s="24"/>
      <c r="D1" s="24"/>
      <c r="E1" s="24"/>
      <c r="F1" s="24"/>
      <c r="G1" s="25"/>
      <c r="H1" s="26" t="str">
        <f>Summary!E16</f>
        <v>Current Chassis Distance</v>
      </c>
      <c r="I1" s="27">
        <f>Summary!F16</f>
        <v>0</v>
      </c>
      <c r="J1" s="28" t="s">
        <v>26</v>
      </c>
      <c r="K1" s="24"/>
      <c r="L1" s="29">
        <f ca="1">TODAY()</f>
        <v>44963</v>
      </c>
      <c r="M1" s="24"/>
      <c r="N1" s="24"/>
      <c r="O1" s="24"/>
      <c r="P1" s="24"/>
      <c r="Q1" s="24"/>
      <c r="R1" s="3" t="s">
        <v>0</v>
      </c>
    </row>
    <row r="3" spans="1:32" ht="18.75" customHeight="1" x14ac:dyDescent="0.2">
      <c r="A3" s="61"/>
      <c r="B3" s="62"/>
      <c r="C3" s="63"/>
      <c r="D3" s="63"/>
      <c r="E3" s="76"/>
      <c r="F3" s="88" t="s">
        <v>46</v>
      </c>
      <c r="G3" s="65"/>
      <c r="H3" s="65"/>
      <c r="I3" s="65"/>
      <c r="J3" s="87"/>
      <c r="K3" s="88" t="s">
        <v>47</v>
      </c>
      <c r="L3" s="65"/>
      <c r="M3" s="65"/>
      <c r="N3" s="65"/>
      <c r="O3" s="89"/>
      <c r="P3" s="99" t="s">
        <v>48</v>
      </c>
      <c r="Q3" s="65"/>
      <c r="R3" s="87"/>
    </row>
    <row r="4" spans="1:32" ht="37.5" customHeight="1" x14ac:dyDescent="0.2">
      <c r="A4" s="61"/>
      <c r="B4" s="62" t="s">
        <v>49</v>
      </c>
      <c r="C4" s="63" t="s">
        <v>50</v>
      </c>
      <c r="D4" s="63" t="s">
        <v>51</v>
      </c>
      <c r="E4" s="76" t="s">
        <v>52</v>
      </c>
      <c r="F4" s="75" t="s">
        <v>53</v>
      </c>
      <c r="G4" s="63" t="s">
        <v>54</v>
      </c>
      <c r="H4" s="63" t="s">
        <v>55</v>
      </c>
      <c r="I4" s="64" t="s">
        <v>56</v>
      </c>
      <c r="J4" s="87"/>
      <c r="K4" s="75" t="s">
        <v>57</v>
      </c>
      <c r="L4" s="63" t="s">
        <v>58</v>
      </c>
      <c r="M4" s="63" t="s">
        <v>59</v>
      </c>
      <c r="N4" s="64" t="s">
        <v>60</v>
      </c>
      <c r="O4" s="89"/>
      <c r="P4" s="75" t="s">
        <v>61</v>
      </c>
      <c r="Q4" s="63" t="s">
        <v>62</v>
      </c>
      <c r="R4" s="97" t="s">
        <v>63</v>
      </c>
    </row>
    <row r="5" spans="1:32" ht="17.25" customHeight="1" x14ac:dyDescent="0.2">
      <c r="A5" s="30">
        <v>1</v>
      </c>
      <c r="B5" s="23" t="s">
        <v>64</v>
      </c>
      <c r="C5" s="102"/>
      <c r="D5" s="91"/>
      <c r="E5" s="77"/>
      <c r="F5" s="70"/>
      <c r="G5" s="11"/>
      <c r="I5" s="31"/>
      <c r="J5" s="83"/>
      <c r="K5" s="70"/>
      <c r="L5" s="11"/>
      <c r="M5" s="66"/>
      <c r="N5" s="74"/>
      <c r="O5" s="85"/>
      <c r="P5" s="73"/>
      <c r="Q5" s="70"/>
      <c r="R5" s="98"/>
      <c r="S5" s="11"/>
      <c r="T5" s="11"/>
      <c r="U5" s="11"/>
      <c r="V5" s="11"/>
      <c r="W5" s="11"/>
      <c r="X5" s="11"/>
      <c r="Y5" s="11"/>
      <c r="Z5" s="11"/>
      <c r="AA5" s="11"/>
      <c r="AB5" s="11"/>
      <c r="AC5" s="11"/>
      <c r="AD5" s="11"/>
      <c r="AE5" s="11"/>
    </row>
    <row r="6" spans="1:32" ht="17.25" customHeight="1" x14ac:dyDescent="0.2">
      <c r="A6" s="11">
        <v>1.1000000000000001</v>
      </c>
      <c r="B6" s="6" t="s">
        <v>65</v>
      </c>
      <c r="C6" s="60">
        <v>4500</v>
      </c>
      <c r="D6" s="60">
        <v>4500</v>
      </c>
      <c r="E6" s="78">
        <v>600</v>
      </c>
      <c r="F6" s="59"/>
      <c r="G6" s="11"/>
      <c r="H6" s="60">
        <f>Summary!$F$16-G6</f>
        <v>0</v>
      </c>
      <c r="I6" s="69" t="str">
        <f ca="1">IFERROR(__xludf.DUMMYFUNCTION("SPARKLINE(J6,{""charttype"",""bar"";""max"",1;""min"",0;""color1"",IF(J6&gt;1,""red"",IF(J6&gt;0.75,""orange"",""green""))})"),"")</f>
        <v/>
      </c>
      <c r="J6" s="84">
        <f t="shared" ref="J6:J13" si="0">H6/C6</f>
        <v>0</v>
      </c>
      <c r="K6" s="59"/>
      <c r="L6" s="11"/>
      <c r="M6" s="60">
        <f>Summary!$F$16-L6</f>
        <v>0</v>
      </c>
      <c r="N6" s="60" t="str">
        <f ca="1">IFERROR(__xludf.DUMMYFUNCTION("SPARKLINE(O6,{""charttype"",""bar"";""max"",1;""min"",0;""color1"",IF(O6&gt;1,""red"",IF(O6&gt;0.75,""orange"",""green""))})"),"")</f>
        <v/>
      </c>
      <c r="O6" s="84">
        <f t="shared" ref="O6:O13" si="1">M6/D6</f>
        <v>0</v>
      </c>
      <c r="P6" s="59"/>
      <c r="Q6" s="70"/>
      <c r="R6" s="98" t="str">
        <f>IF(E6&lt;(Summary!$F$16-Q6),"Yes","No")</f>
        <v>No</v>
      </c>
      <c r="S6" s="11"/>
      <c r="T6" s="11"/>
      <c r="U6" s="11"/>
      <c r="V6" s="11"/>
      <c r="W6" s="11"/>
      <c r="X6" s="11"/>
      <c r="Y6" s="11"/>
      <c r="Z6" s="11"/>
      <c r="AA6" s="11"/>
      <c r="AB6" s="11"/>
      <c r="AC6" s="11"/>
      <c r="AD6" s="11"/>
      <c r="AE6" s="11"/>
    </row>
    <row r="7" spans="1:32" ht="17.25" customHeight="1" x14ac:dyDescent="0.2">
      <c r="A7" s="11">
        <v>1.2</v>
      </c>
      <c r="B7" s="6" t="s">
        <v>66</v>
      </c>
      <c r="C7" s="60">
        <v>4500</v>
      </c>
      <c r="D7" s="60">
        <v>4500</v>
      </c>
      <c r="E7" s="78">
        <v>600</v>
      </c>
      <c r="F7" s="59"/>
      <c r="G7" s="11"/>
      <c r="H7" s="60">
        <f>Summary!$F$16-G7</f>
        <v>0</v>
      </c>
      <c r="I7" s="69" t="str">
        <f ca="1">IFERROR(__xludf.DUMMYFUNCTION("SPARKLINE(J7,{""charttype"",""bar"";""max"",1;""min"",0;""color1"",IF(J7&gt;1,""red"",IF(J7&gt;0.75,""orange"",""green""))})"),"")</f>
        <v/>
      </c>
      <c r="J7" s="84">
        <f t="shared" si="0"/>
        <v>0</v>
      </c>
      <c r="K7" s="59"/>
      <c r="L7" s="11"/>
      <c r="M7" s="60">
        <f>Summary!$F$16-L7</f>
        <v>0</v>
      </c>
      <c r="N7" s="60" t="str">
        <f ca="1">IFERROR(__xludf.DUMMYFUNCTION("SPARKLINE(O7,{""charttype"",""bar"";""max"",1;""min"",0;""color1"",IF(O7&gt;1,""red"",IF(O7&gt;0.75,""orange"",""green""))})"),"")</f>
        <v/>
      </c>
      <c r="O7" s="84">
        <f t="shared" si="1"/>
        <v>0</v>
      </c>
      <c r="P7" s="59"/>
      <c r="Q7" s="70"/>
      <c r="R7" s="98" t="str">
        <f>IF(E7&lt;(Summary!$F$16-Q7),"Yes","No")</f>
        <v>No</v>
      </c>
      <c r="S7" s="11"/>
      <c r="T7" s="11"/>
      <c r="U7" s="11"/>
      <c r="V7" s="11"/>
      <c r="W7" s="11"/>
      <c r="X7" s="11"/>
      <c r="Y7" s="11"/>
      <c r="Z7" s="11"/>
      <c r="AA7" s="11"/>
      <c r="AB7" s="11"/>
      <c r="AC7" s="11"/>
      <c r="AD7" s="11"/>
      <c r="AE7" s="11"/>
    </row>
    <row r="8" spans="1:32" ht="17.25" customHeight="1" x14ac:dyDescent="0.2">
      <c r="A8" s="11">
        <v>1.3</v>
      </c>
      <c r="B8" s="6" t="s">
        <v>67</v>
      </c>
      <c r="C8" s="60">
        <v>8000</v>
      </c>
      <c r="D8" s="60">
        <v>1200</v>
      </c>
      <c r="E8" s="78">
        <v>300</v>
      </c>
      <c r="F8" s="59"/>
      <c r="G8" s="11"/>
      <c r="H8" s="60">
        <f>Summary!$F$16-G8</f>
        <v>0</v>
      </c>
      <c r="I8" s="69" t="str">
        <f ca="1">IFERROR(__xludf.DUMMYFUNCTION("SPARKLINE(J8,{""charttype"",""bar"";""max"",1;""min"",0;""color1"",IF(J8&gt;1,""red"",IF(J8&gt;0.75,""orange"",""green""))})"),"")</f>
        <v/>
      </c>
      <c r="J8" s="84">
        <f t="shared" si="0"/>
        <v>0</v>
      </c>
      <c r="K8" s="59"/>
      <c r="L8" s="11"/>
      <c r="M8" s="60">
        <f>Summary!$F$16-L8</f>
        <v>0</v>
      </c>
      <c r="N8" s="60" t="str">
        <f ca="1">IFERROR(__xludf.DUMMYFUNCTION("SPARKLINE(O8,{""charttype"",""bar"";""max"",1;""min"",0;""color1"",IF(O8&gt;1,""red"",IF(O8&gt;0.75,""orange"",""green""))})"),"")</f>
        <v/>
      </c>
      <c r="O8" s="84">
        <f t="shared" si="1"/>
        <v>0</v>
      </c>
      <c r="P8" s="59"/>
      <c r="Q8" s="70"/>
      <c r="R8" s="98" t="str">
        <f>IF(E8&lt;(Summary!$F$16-Q8),"Yes","No")</f>
        <v>No</v>
      </c>
      <c r="S8" s="11"/>
      <c r="T8" s="11"/>
      <c r="U8" s="11"/>
      <c r="V8" s="11"/>
      <c r="W8" s="11"/>
      <c r="X8" s="11"/>
      <c r="Y8" s="11"/>
      <c r="Z8" s="11"/>
      <c r="AA8" s="11"/>
      <c r="AB8" s="11"/>
      <c r="AC8" s="11"/>
      <c r="AD8" s="11"/>
      <c r="AE8" s="11"/>
    </row>
    <row r="9" spans="1:32" ht="17.25" customHeight="1" x14ac:dyDescent="0.2">
      <c r="A9" s="11">
        <v>1.4</v>
      </c>
      <c r="B9" s="6" t="s">
        <v>68</v>
      </c>
      <c r="C9" s="60">
        <v>8000</v>
      </c>
      <c r="D9" s="60">
        <v>1200</v>
      </c>
      <c r="E9" s="78">
        <v>300</v>
      </c>
      <c r="F9" s="59"/>
      <c r="G9" s="11"/>
      <c r="H9" s="60">
        <f>Summary!$F$16-G9</f>
        <v>0</v>
      </c>
      <c r="I9" s="69" t="str">
        <f ca="1">IFERROR(__xludf.DUMMYFUNCTION("SPARKLINE(J9,{""charttype"",""bar"";""max"",1;""min"",0;""color1"",IF(J9&gt;1,""red"",IF(J9&gt;0.75,""orange"",""green""))})"),"")</f>
        <v/>
      </c>
      <c r="J9" s="84">
        <f t="shared" si="0"/>
        <v>0</v>
      </c>
      <c r="K9" s="59"/>
      <c r="L9" s="11"/>
      <c r="M9" s="60">
        <f>Summary!$F$16-L9</f>
        <v>0</v>
      </c>
      <c r="N9" s="60" t="str">
        <f ca="1">IFERROR(__xludf.DUMMYFUNCTION("SPARKLINE(O9,{""charttype"",""bar"";""max"",1;""min"",0;""color1"",IF(O9&gt;1,""red"",IF(O9&gt;0.75,""orange"",""green""))})"),"")</f>
        <v/>
      </c>
      <c r="O9" s="84">
        <f t="shared" si="1"/>
        <v>0</v>
      </c>
      <c r="P9" s="59"/>
      <c r="Q9" s="70"/>
      <c r="R9" s="98" t="str">
        <f>IF(E9&lt;(Summary!$F$16-Q9),"Yes","No")</f>
        <v>No</v>
      </c>
      <c r="S9" s="11"/>
      <c r="T9" s="11"/>
      <c r="U9" s="11"/>
      <c r="V9" s="11"/>
      <c r="W9" s="11"/>
      <c r="X9" s="11"/>
      <c r="Y9" s="11"/>
      <c r="Z9" s="11"/>
      <c r="AA9" s="11"/>
      <c r="AB9" s="11"/>
      <c r="AC9" s="11"/>
      <c r="AD9" s="11"/>
      <c r="AE9" s="11"/>
    </row>
    <row r="10" spans="1:32" ht="17.25" customHeight="1" x14ac:dyDescent="0.2">
      <c r="A10" s="11">
        <v>1.5</v>
      </c>
      <c r="B10" s="6" t="s">
        <v>69</v>
      </c>
      <c r="C10" s="60">
        <v>15000</v>
      </c>
      <c r="D10" s="60">
        <v>15000</v>
      </c>
      <c r="E10" s="78">
        <v>900</v>
      </c>
      <c r="F10" s="59"/>
      <c r="G10" s="11"/>
      <c r="H10" s="60">
        <f>Summary!$F$16-G10</f>
        <v>0</v>
      </c>
      <c r="I10" s="69" t="str">
        <f ca="1">IFERROR(__xludf.DUMMYFUNCTION("SPARKLINE(J10,{""charttype"",""bar"";""max"",1;""min"",0;""color1"",IF(J10&gt;1,""red"",IF(J10&gt;0.75,""orange"",""green""))})"),"")</f>
        <v/>
      </c>
      <c r="J10" s="84">
        <f t="shared" si="0"/>
        <v>0</v>
      </c>
      <c r="K10" s="59"/>
      <c r="L10" s="11"/>
      <c r="M10" s="60">
        <f>Summary!$F$16-L10</f>
        <v>0</v>
      </c>
      <c r="N10" s="60" t="str">
        <f ca="1">IFERROR(__xludf.DUMMYFUNCTION("SPARKLINE(O10,{""charttype"",""bar"";""max"",1;""min"",0;""color1"",IF(O10&gt;1,""red"",IF(O10&gt;0.75,""orange"",""green""))})"),"")</f>
        <v/>
      </c>
      <c r="O10" s="84">
        <f t="shared" si="1"/>
        <v>0</v>
      </c>
      <c r="P10" s="59"/>
      <c r="Q10" s="70"/>
      <c r="R10" s="98" t="str">
        <f>IF(E10&lt;(Summary!$F$16-Q10),"Yes","No")</f>
        <v>No</v>
      </c>
      <c r="S10" s="11"/>
      <c r="T10" s="11"/>
      <c r="U10" s="11"/>
      <c r="V10" s="11"/>
      <c r="W10" s="11"/>
      <c r="X10" s="11"/>
      <c r="Y10" s="11"/>
      <c r="Z10" s="11"/>
      <c r="AA10" s="11"/>
      <c r="AB10" s="11"/>
      <c r="AC10" s="11"/>
      <c r="AD10" s="11"/>
      <c r="AE10" s="11"/>
    </row>
    <row r="11" spans="1:32" ht="17.25" customHeight="1" x14ac:dyDescent="0.2">
      <c r="A11" s="11">
        <v>1.6</v>
      </c>
      <c r="B11" s="6" t="s">
        <v>70</v>
      </c>
      <c r="C11" s="60">
        <v>8000</v>
      </c>
      <c r="D11" s="60">
        <v>4000</v>
      </c>
      <c r="E11" s="78">
        <v>900</v>
      </c>
      <c r="F11" s="59"/>
      <c r="G11" s="11"/>
      <c r="H11" s="60">
        <f>Summary!$F$16-G11</f>
        <v>0</v>
      </c>
      <c r="I11" s="69" t="str">
        <f ca="1">IFERROR(__xludf.DUMMYFUNCTION("SPARKLINE(J11,{""charttype"",""bar"";""max"",1;""min"",0;""color1"",IF(J11&gt;1,""red"",IF(J11&gt;0.75,""orange"",""green""))})"),"")</f>
        <v/>
      </c>
      <c r="J11" s="84">
        <f t="shared" si="0"/>
        <v>0</v>
      </c>
      <c r="K11" s="59"/>
      <c r="L11" s="11"/>
      <c r="M11" s="60">
        <f>Summary!$F$16-L11</f>
        <v>0</v>
      </c>
      <c r="N11" s="60" t="str">
        <f ca="1">IFERROR(__xludf.DUMMYFUNCTION("SPARKLINE(O11,{""charttype"",""bar"";""max"",1;""min"",0;""color1"",IF(O11&gt;1,""red"",IF(O11&gt;0.75,""orange"",""green""))})"),"")</f>
        <v/>
      </c>
      <c r="O11" s="84">
        <f t="shared" si="1"/>
        <v>0</v>
      </c>
      <c r="P11" s="59"/>
      <c r="Q11" s="70"/>
      <c r="R11" s="98" t="str">
        <f>IF(E11&lt;(Summary!$F$16-Q11),"Yes","No")</f>
        <v>No</v>
      </c>
      <c r="S11" s="11"/>
      <c r="T11" s="11"/>
      <c r="U11" s="11"/>
      <c r="V11" s="11"/>
      <c r="W11" s="11"/>
      <c r="X11" s="11"/>
      <c r="Y11" s="11"/>
      <c r="Z11" s="11"/>
      <c r="AA11" s="11"/>
      <c r="AB11" s="11"/>
      <c r="AC11" s="11"/>
      <c r="AD11" s="11"/>
      <c r="AE11" s="11"/>
    </row>
    <row r="12" spans="1:32" ht="17.25" customHeight="1" x14ac:dyDescent="0.2">
      <c r="A12" s="11">
        <v>1.7</v>
      </c>
      <c r="B12" s="6" t="s">
        <v>71</v>
      </c>
      <c r="C12" s="60">
        <v>8000</v>
      </c>
      <c r="D12" s="60">
        <v>1500</v>
      </c>
      <c r="E12" s="78">
        <v>300</v>
      </c>
      <c r="F12" s="59"/>
      <c r="G12" s="11"/>
      <c r="H12" s="60">
        <f>Summary!$F$16-G12</f>
        <v>0</v>
      </c>
      <c r="I12" s="69" t="str">
        <f ca="1">IFERROR(__xludf.DUMMYFUNCTION("SPARKLINE(J12,{""charttype"",""bar"";""max"",1;""min"",0;""color1"",IF(J12&gt;1,""red"",IF(J12&gt;0.75,""orange"",""green""))})"),"")</f>
        <v/>
      </c>
      <c r="J12" s="84">
        <f t="shared" si="0"/>
        <v>0</v>
      </c>
      <c r="K12" s="59"/>
      <c r="L12" s="11"/>
      <c r="M12" s="60">
        <f>Summary!$F$16-L12</f>
        <v>0</v>
      </c>
      <c r="N12" s="60" t="str">
        <f ca="1">IFERROR(__xludf.DUMMYFUNCTION("SPARKLINE(O12,{""charttype"",""bar"";""max"",1;""min"",0;""color1"",IF(O12&gt;1,""red"",IF(O12&gt;0.75,""orange"",""green""))})"),"")</f>
        <v/>
      </c>
      <c r="O12" s="84">
        <f t="shared" si="1"/>
        <v>0</v>
      </c>
      <c r="P12" s="59"/>
      <c r="Q12" s="70"/>
      <c r="R12" s="98" t="str">
        <f>IF(E12&lt;(Summary!$F$16-Q12),"Yes","No")</f>
        <v>No</v>
      </c>
      <c r="S12" s="11"/>
      <c r="T12" s="11"/>
      <c r="U12" s="11"/>
      <c r="V12" s="11"/>
      <c r="W12" s="11"/>
      <c r="X12" s="11"/>
      <c r="Y12" s="11"/>
      <c r="Z12" s="11"/>
      <c r="AA12" s="11"/>
      <c r="AB12" s="11"/>
      <c r="AC12" s="11"/>
      <c r="AD12" s="11"/>
      <c r="AE12" s="11"/>
    </row>
    <row r="13" spans="1:32" ht="17.25" customHeight="1" x14ac:dyDescent="0.2">
      <c r="A13" s="11">
        <v>1.8</v>
      </c>
      <c r="B13" s="6" t="s">
        <v>72</v>
      </c>
      <c r="C13" s="60">
        <v>8000</v>
      </c>
      <c r="D13" s="60">
        <v>1500</v>
      </c>
      <c r="E13" s="78">
        <v>300</v>
      </c>
      <c r="F13" s="59"/>
      <c r="G13" s="11"/>
      <c r="H13" s="60">
        <f>Summary!$F$16-G13</f>
        <v>0</v>
      </c>
      <c r="I13" s="69" t="str">
        <f ca="1">IFERROR(__xludf.DUMMYFUNCTION("SPARKLINE(J13,{""charttype"",""bar"";""max"",1;""min"",0;""color1"",IF(J13&gt;1,""red"",IF(J13&gt;0.75,""orange"",""green""))})"),"")</f>
        <v/>
      </c>
      <c r="J13" s="84">
        <f t="shared" si="0"/>
        <v>0</v>
      </c>
      <c r="K13" s="59"/>
      <c r="L13" s="11"/>
      <c r="M13" s="60">
        <f>Summary!$F$16-L13</f>
        <v>0</v>
      </c>
      <c r="N13" s="60" t="str">
        <f ca="1">IFERROR(__xludf.DUMMYFUNCTION("SPARKLINE(O13,{""charttype"",""bar"";""max"",1;""min"",0;""color1"",IF(O13&gt;1,""red"",IF(O13&gt;0.75,""orange"",""green""))})"),"")</f>
        <v/>
      </c>
      <c r="O13" s="84">
        <f t="shared" si="1"/>
        <v>0</v>
      </c>
      <c r="P13" s="59"/>
      <c r="Q13" s="70"/>
      <c r="R13" s="98" t="str">
        <f>IF(E13&lt;(Summary!$F$16-Q13),"Yes","No")</f>
        <v>No</v>
      </c>
      <c r="S13" s="11"/>
      <c r="T13" s="11"/>
      <c r="U13" s="11"/>
      <c r="V13" s="11"/>
      <c r="W13" s="11"/>
      <c r="X13" s="11"/>
      <c r="Y13" s="11"/>
      <c r="Z13" s="11"/>
      <c r="AA13" s="11"/>
      <c r="AB13" s="11"/>
      <c r="AC13" s="11"/>
      <c r="AD13" s="11"/>
      <c r="AE13" s="11"/>
    </row>
    <row r="14" spans="1:32" ht="17.25" customHeight="1" x14ac:dyDescent="0.2">
      <c r="A14" s="30">
        <v>2</v>
      </c>
      <c r="B14" s="23" t="s">
        <v>73</v>
      </c>
      <c r="C14" s="102"/>
      <c r="D14" s="91"/>
      <c r="E14" s="77"/>
      <c r="F14" s="70"/>
      <c r="G14" s="11"/>
      <c r="H14" s="71"/>
      <c r="I14" s="72"/>
      <c r="J14" s="85"/>
      <c r="K14" s="70"/>
      <c r="L14" s="11"/>
      <c r="M14" s="71"/>
      <c r="N14" s="71"/>
      <c r="O14" s="90"/>
      <c r="P14" s="70"/>
      <c r="Q14" s="70"/>
      <c r="R14" s="98"/>
      <c r="S14" s="11"/>
      <c r="T14" s="11"/>
      <c r="U14" s="11"/>
      <c r="V14" s="11"/>
      <c r="W14" s="11"/>
      <c r="X14" s="11"/>
      <c r="Y14" s="11"/>
      <c r="Z14" s="11"/>
      <c r="AA14" s="11"/>
      <c r="AB14" s="11"/>
      <c r="AC14" s="11"/>
      <c r="AD14" s="11"/>
      <c r="AE14" s="11"/>
      <c r="AF14" s="11"/>
    </row>
    <row r="15" spans="1:32" ht="17.25" customHeight="1" x14ac:dyDescent="0.2">
      <c r="A15" s="11">
        <v>2.1</v>
      </c>
      <c r="B15" s="6" t="s">
        <v>74</v>
      </c>
      <c r="C15" s="60">
        <v>900</v>
      </c>
      <c r="D15" s="60">
        <v>900</v>
      </c>
      <c r="E15" s="79">
        <v>900</v>
      </c>
      <c r="F15" s="59"/>
      <c r="G15" s="11"/>
      <c r="H15" s="60">
        <f>Summary!$F$16-G15</f>
        <v>0</v>
      </c>
      <c r="I15" s="69" t="str">
        <f ca="1">IFERROR(__xludf.DUMMYFUNCTION("SPARKLINE(J15,{""charttype"",""bar"";""max"",1;""min"",0;""color1"",IF(J15&gt;1,""red"",IF(J15&gt;0.75,""orange"",""green""))})"),"")</f>
        <v/>
      </c>
      <c r="J15" s="84">
        <f t="shared" ref="J15:J39" si="2">H15/C15</f>
        <v>0</v>
      </c>
      <c r="K15" s="59"/>
      <c r="L15" s="11"/>
      <c r="M15" s="60">
        <f>Summary!$F$16-L15</f>
        <v>0</v>
      </c>
      <c r="N15" s="60" t="str">
        <f ca="1">IFERROR(__xludf.DUMMYFUNCTION("SPARKLINE(O15,{""charttype"",""bar"";""max"",1;""min"",0;""color1"",IF(O15&gt;1,""red"",IF(O15&gt;0.75,""orange"",""green""))})"),"")</f>
        <v/>
      </c>
      <c r="O15" s="84">
        <f t="shared" ref="O15:O39" si="3">M15/D15</f>
        <v>0</v>
      </c>
      <c r="P15" s="59"/>
      <c r="Q15" s="70"/>
      <c r="R15" s="98" t="str">
        <f>IF(E15&lt;(Summary!$F$16-Q15),"Yes","No")</f>
        <v>No</v>
      </c>
      <c r="S15" s="11"/>
      <c r="T15" s="11"/>
      <c r="U15" s="11"/>
      <c r="V15" s="11"/>
      <c r="W15" s="11"/>
      <c r="X15" s="11"/>
      <c r="Y15" s="11"/>
      <c r="Z15" s="11"/>
      <c r="AA15" s="11"/>
      <c r="AB15" s="11"/>
      <c r="AC15" s="11"/>
      <c r="AD15" s="11"/>
      <c r="AE15" s="11"/>
      <c r="AF15" s="11"/>
    </row>
    <row r="16" spans="1:32" ht="17.25" customHeight="1" x14ac:dyDescent="0.2">
      <c r="A16" s="11">
        <v>2.2000000000000002</v>
      </c>
      <c r="B16" s="6" t="s">
        <v>75</v>
      </c>
      <c r="C16" s="60">
        <v>600</v>
      </c>
      <c r="D16" s="60">
        <v>600</v>
      </c>
      <c r="E16" s="79">
        <v>600</v>
      </c>
      <c r="F16" s="59"/>
      <c r="G16" s="11"/>
      <c r="H16" s="60">
        <f>Summary!$F$16-G16</f>
        <v>0</v>
      </c>
      <c r="I16" s="69" t="str">
        <f ca="1">IFERROR(__xludf.DUMMYFUNCTION("SPARKLINE(J16,{""charttype"",""bar"";""max"",1;""min"",0;""color1"",IF(J16&gt;1,""red"",IF(J16&gt;0.75,""orange"",""green""))})"),"")</f>
        <v/>
      </c>
      <c r="J16" s="84">
        <f t="shared" si="2"/>
        <v>0</v>
      </c>
      <c r="K16" s="59"/>
      <c r="L16" s="11"/>
      <c r="M16" s="60">
        <f>Summary!$F$16-L16</f>
        <v>0</v>
      </c>
      <c r="N16" s="60" t="str">
        <f ca="1">IFERROR(__xludf.DUMMYFUNCTION("SPARKLINE(O16,{""charttype"",""bar"";""max"",1;""min"",0;""color1"",IF(O16&gt;1,""red"",IF(O16&gt;0.75,""orange"",""green""))})"),"")</f>
        <v/>
      </c>
      <c r="O16" s="84">
        <f t="shared" si="3"/>
        <v>0</v>
      </c>
      <c r="P16" s="59"/>
      <c r="Q16" s="70"/>
      <c r="R16" s="98" t="str">
        <f>IF(E16&lt;(Summary!$F$16-Q16),"Yes","No")</f>
        <v>No</v>
      </c>
      <c r="S16" s="11"/>
      <c r="T16" s="11"/>
      <c r="U16" s="11"/>
      <c r="V16" s="11"/>
      <c r="W16" s="11"/>
      <c r="X16" s="11"/>
      <c r="Y16" s="11"/>
      <c r="Z16" s="11"/>
      <c r="AA16" s="11"/>
      <c r="AB16" s="11"/>
      <c r="AC16" s="11"/>
      <c r="AD16" s="11"/>
      <c r="AE16" s="11"/>
      <c r="AF16" s="11"/>
    </row>
    <row r="17" spans="1:32" ht="17.25" customHeight="1" x14ac:dyDescent="0.2">
      <c r="A17" s="11">
        <v>2.2999999999999998</v>
      </c>
      <c r="B17" s="6" t="s">
        <v>76</v>
      </c>
      <c r="C17" s="60">
        <v>6000</v>
      </c>
      <c r="D17" s="60">
        <v>600</v>
      </c>
      <c r="E17" s="79">
        <v>300</v>
      </c>
      <c r="F17" s="59"/>
      <c r="G17" s="11"/>
      <c r="H17" s="60">
        <f>Summary!$F$16-G17</f>
        <v>0</v>
      </c>
      <c r="I17" s="69" t="str">
        <f ca="1">IFERROR(__xludf.DUMMYFUNCTION("SPARKLINE(J17,{""charttype"",""bar"";""max"",1;""min"",0;""color1"",IF(J17&gt;1,""red"",IF(J17&gt;0.75,""orange"",""green""))})"),"")</f>
        <v/>
      </c>
      <c r="J17" s="84">
        <f t="shared" si="2"/>
        <v>0</v>
      </c>
      <c r="K17" s="59"/>
      <c r="L17" s="11"/>
      <c r="M17" s="60">
        <f>Summary!$F$16-L17</f>
        <v>0</v>
      </c>
      <c r="N17" s="60" t="str">
        <f ca="1">IFERROR(__xludf.DUMMYFUNCTION("SPARKLINE(O17,{""charttype"",""bar"";""max"",1;""min"",0;""color1"",IF(O17&gt;1,""red"",IF(O17&gt;0.75,""orange"",""green""))})"),"")</f>
        <v/>
      </c>
      <c r="O17" s="84">
        <f t="shared" si="3"/>
        <v>0</v>
      </c>
      <c r="P17" s="59"/>
      <c r="Q17" s="70"/>
      <c r="R17" s="98" t="str">
        <f>IF(E17&lt;(Summary!$F$16-Q17),"Yes","No")</f>
        <v>No</v>
      </c>
      <c r="S17" s="11"/>
      <c r="T17" s="11"/>
      <c r="U17" s="11"/>
      <c r="V17" s="11"/>
      <c r="W17" s="11"/>
      <c r="X17" s="11"/>
      <c r="Y17" s="11"/>
      <c r="Z17" s="11"/>
      <c r="AA17" s="11"/>
      <c r="AB17" s="11"/>
      <c r="AC17" s="11"/>
      <c r="AD17" s="11"/>
      <c r="AE17" s="11"/>
      <c r="AF17" s="11"/>
    </row>
    <row r="18" spans="1:32" ht="17.25" customHeight="1" x14ac:dyDescent="0.2">
      <c r="A18" s="11">
        <v>2.4</v>
      </c>
      <c r="B18" s="6" t="s">
        <v>77</v>
      </c>
      <c r="C18" s="60">
        <v>6000</v>
      </c>
      <c r="D18" s="60">
        <v>600</v>
      </c>
      <c r="E18" s="79">
        <v>300</v>
      </c>
      <c r="F18" s="59"/>
      <c r="G18" s="11"/>
      <c r="H18" s="60">
        <f>Summary!$F$16-G18</f>
        <v>0</v>
      </c>
      <c r="I18" s="69" t="str">
        <f ca="1">IFERROR(__xludf.DUMMYFUNCTION("SPARKLINE(J18,{""charttype"",""bar"";""max"",1;""min"",0;""color1"",IF(J18&gt;1,""red"",IF(J18&gt;0.75,""orange"",""green""))})"),"")</f>
        <v/>
      </c>
      <c r="J18" s="84">
        <f t="shared" si="2"/>
        <v>0</v>
      </c>
      <c r="K18" s="59"/>
      <c r="L18" s="11"/>
      <c r="M18" s="60">
        <f>Summary!$F$16-L18</f>
        <v>0</v>
      </c>
      <c r="N18" s="60" t="str">
        <f ca="1">IFERROR(__xludf.DUMMYFUNCTION("SPARKLINE(O18,{""charttype"",""bar"";""max"",1;""min"",0;""color1"",IF(O18&gt;1,""red"",IF(O18&gt;0.75,""orange"",""green""))})"),"")</f>
        <v/>
      </c>
      <c r="O18" s="84">
        <f t="shared" si="3"/>
        <v>0</v>
      </c>
      <c r="P18" s="59"/>
      <c r="Q18" s="70"/>
      <c r="R18" s="98" t="str">
        <f>IF(E18&lt;(Summary!$F$16-Q18),"Yes","No")</f>
        <v>No</v>
      </c>
      <c r="S18" s="11"/>
      <c r="T18" s="11"/>
      <c r="U18" s="11"/>
      <c r="V18" s="11"/>
      <c r="W18" s="11"/>
      <c r="X18" s="11"/>
      <c r="Y18" s="11"/>
      <c r="Z18" s="11"/>
      <c r="AA18" s="11"/>
      <c r="AB18" s="11"/>
      <c r="AC18" s="11"/>
      <c r="AD18" s="11"/>
      <c r="AE18" s="11"/>
      <c r="AF18" s="11"/>
    </row>
    <row r="19" spans="1:32" ht="17.25" customHeight="1" x14ac:dyDescent="0.2">
      <c r="A19" s="11">
        <v>2.5</v>
      </c>
      <c r="B19" s="6" t="s">
        <v>78</v>
      </c>
      <c r="C19" s="60">
        <v>4600</v>
      </c>
      <c r="D19" s="60">
        <v>1200</v>
      </c>
      <c r="E19" s="79">
        <v>300</v>
      </c>
      <c r="F19" s="59"/>
      <c r="G19" s="11"/>
      <c r="H19" s="60">
        <f>Summary!$F$16-G19</f>
        <v>0</v>
      </c>
      <c r="I19" s="69" t="str">
        <f ca="1">IFERROR(__xludf.DUMMYFUNCTION("SPARKLINE(J19,{""charttype"",""bar"";""max"",1;""min"",0;""color1"",IF(J19&gt;1,""red"",IF(J19&gt;0.75,""orange"",""green""))})"),"")</f>
        <v/>
      </c>
      <c r="J19" s="84">
        <f t="shared" si="2"/>
        <v>0</v>
      </c>
      <c r="K19" s="59"/>
      <c r="L19" s="11"/>
      <c r="M19" s="60">
        <f>Summary!$F$16-L19</f>
        <v>0</v>
      </c>
      <c r="N19" s="60" t="str">
        <f ca="1">IFERROR(__xludf.DUMMYFUNCTION("SPARKLINE(O19,{""charttype"",""bar"";""max"",1;""min"",0;""color1"",IF(O19&gt;1,""red"",IF(O19&gt;0.75,""orange"",""green""))})"),"")</f>
        <v/>
      </c>
      <c r="O19" s="84">
        <f t="shared" si="3"/>
        <v>0</v>
      </c>
      <c r="P19" s="59"/>
      <c r="Q19" s="70"/>
      <c r="R19" s="98" t="str">
        <f>IF(E19&lt;(Summary!$F$16-Q19),"Yes","No")</f>
        <v>No</v>
      </c>
      <c r="S19" s="11"/>
      <c r="T19" s="11"/>
      <c r="U19" s="11"/>
      <c r="V19" s="11"/>
      <c r="W19" s="11"/>
      <c r="X19" s="11"/>
      <c r="Y19" s="11"/>
      <c r="Z19" s="11"/>
      <c r="AA19" s="11"/>
      <c r="AB19" s="11"/>
      <c r="AC19" s="11"/>
      <c r="AD19" s="11"/>
      <c r="AE19" s="11"/>
      <c r="AF19" s="11"/>
    </row>
    <row r="20" spans="1:32" ht="17.25" customHeight="1" x14ac:dyDescent="0.2">
      <c r="A20" s="11">
        <v>2.6</v>
      </c>
      <c r="B20" s="6" t="s">
        <v>79</v>
      </c>
      <c r="C20" s="60">
        <v>3000</v>
      </c>
      <c r="D20" s="60">
        <v>3000</v>
      </c>
      <c r="E20" s="79">
        <v>300</v>
      </c>
      <c r="F20" s="59"/>
      <c r="G20" s="11"/>
      <c r="H20" s="60">
        <f>Summary!$F$16-G20</f>
        <v>0</v>
      </c>
      <c r="I20" s="69" t="str">
        <f ca="1">IFERROR(__xludf.DUMMYFUNCTION("SPARKLINE(J20,{""charttype"",""bar"";""max"",1;""min"",0;""color1"",IF(J20&gt;1,""red"",IF(J20&gt;0.75,""orange"",""green""))})"),"")</f>
        <v/>
      </c>
      <c r="J20" s="84">
        <f t="shared" si="2"/>
        <v>0</v>
      </c>
      <c r="K20" s="59"/>
      <c r="L20" s="11"/>
      <c r="M20" s="60">
        <f>Summary!$F$16-L20</f>
        <v>0</v>
      </c>
      <c r="N20" s="60" t="str">
        <f ca="1">IFERROR(__xludf.DUMMYFUNCTION("SPARKLINE(O20,{""charttype"",""bar"";""max"",1;""min"",0;""color1"",IF(O20&gt;1,""red"",IF(O20&gt;0.75,""orange"",""green""))})"),"")</f>
        <v/>
      </c>
      <c r="O20" s="84">
        <f t="shared" si="3"/>
        <v>0</v>
      </c>
      <c r="P20" s="59"/>
      <c r="Q20" s="70"/>
      <c r="R20" s="98" t="str">
        <f>IF(E20&lt;(Summary!$F$16-Q20),"Yes","No")</f>
        <v>No</v>
      </c>
      <c r="S20" s="11"/>
      <c r="T20" s="11"/>
      <c r="U20" s="11"/>
      <c r="V20" s="11"/>
      <c r="W20" s="11"/>
      <c r="X20" s="11"/>
      <c r="Y20" s="11"/>
      <c r="Z20" s="11"/>
      <c r="AA20" s="11"/>
      <c r="AB20" s="11"/>
      <c r="AC20" s="11"/>
      <c r="AD20" s="11"/>
      <c r="AE20" s="11"/>
      <c r="AF20" s="11"/>
    </row>
    <row r="21" spans="1:32" ht="17.25" customHeight="1" x14ac:dyDescent="0.2">
      <c r="A21" s="11">
        <v>2.7</v>
      </c>
      <c r="B21" s="6" t="s">
        <v>80</v>
      </c>
      <c r="C21" s="60">
        <v>1200</v>
      </c>
      <c r="D21" s="60">
        <v>1200</v>
      </c>
      <c r="E21" s="79">
        <v>300</v>
      </c>
      <c r="F21" s="59"/>
      <c r="G21" s="11"/>
      <c r="H21" s="60">
        <f>Summary!$F$16-G21</f>
        <v>0</v>
      </c>
      <c r="I21" s="69" t="str">
        <f ca="1">IFERROR(__xludf.DUMMYFUNCTION("SPARKLINE(J21,{""charttype"",""bar"";""max"",1;""min"",0;""color1"",IF(J21&gt;1,""red"",IF(J21&gt;0.75,""orange"",""green""))})"),"")</f>
        <v/>
      </c>
      <c r="J21" s="84">
        <f t="shared" si="2"/>
        <v>0</v>
      </c>
      <c r="K21" s="59"/>
      <c r="L21" s="11"/>
      <c r="M21" s="60">
        <f>Summary!$F$16-L21</f>
        <v>0</v>
      </c>
      <c r="N21" s="60" t="str">
        <f ca="1">IFERROR(__xludf.DUMMYFUNCTION("SPARKLINE(O21,{""charttype"",""bar"";""max"",1;""min"",0;""color1"",IF(O21&gt;1,""red"",IF(O21&gt;0.75,""orange"",""green""))})"),"")</f>
        <v/>
      </c>
      <c r="O21" s="84">
        <f t="shared" si="3"/>
        <v>0</v>
      </c>
      <c r="P21" s="59"/>
      <c r="Q21" s="70"/>
      <c r="R21" s="98" t="str">
        <f>IF(E21&lt;(Summary!$F$16-Q21),"Yes","No")</f>
        <v>No</v>
      </c>
      <c r="S21" s="11"/>
      <c r="T21" s="11"/>
      <c r="U21" s="11"/>
      <c r="V21" s="11"/>
      <c r="W21" s="11"/>
      <c r="X21" s="11"/>
      <c r="Y21" s="11"/>
      <c r="Z21" s="11"/>
      <c r="AA21" s="11"/>
      <c r="AB21" s="11"/>
      <c r="AC21" s="11"/>
      <c r="AD21" s="11"/>
      <c r="AE21" s="11"/>
      <c r="AF21" s="11"/>
    </row>
    <row r="22" spans="1:32" ht="17.25" customHeight="1" x14ac:dyDescent="0.2">
      <c r="A22" s="11">
        <v>2.8</v>
      </c>
      <c r="B22" s="6" t="s">
        <v>81</v>
      </c>
      <c r="C22" s="60">
        <v>1800</v>
      </c>
      <c r="D22" s="60">
        <v>1800</v>
      </c>
      <c r="E22" s="79">
        <v>300</v>
      </c>
      <c r="F22" s="59"/>
      <c r="G22" s="11"/>
      <c r="H22" s="60">
        <f>Summary!$F$16-G22</f>
        <v>0</v>
      </c>
      <c r="I22" s="69" t="str">
        <f ca="1">IFERROR(__xludf.DUMMYFUNCTION("SPARKLINE(J22,{""charttype"",""bar"";""max"",1;""min"",0;""color1"",IF(J22&gt;1,""red"",IF(J22&gt;0.75,""orange"",""green""))})"),"")</f>
        <v/>
      </c>
      <c r="J22" s="84">
        <f t="shared" si="2"/>
        <v>0</v>
      </c>
      <c r="K22" s="59"/>
      <c r="L22" s="11"/>
      <c r="M22" s="60">
        <f>Summary!$F$16-L22</f>
        <v>0</v>
      </c>
      <c r="N22" s="60" t="str">
        <f ca="1">IFERROR(__xludf.DUMMYFUNCTION("SPARKLINE(O22,{""charttype"",""bar"";""max"",1;""min"",0;""color1"",IF(O22&gt;1,""red"",IF(O22&gt;0.75,""orange"",""green""))})"),"")</f>
        <v/>
      </c>
      <c r="O22" s="84">
        <f t="shared" si="3"/>
        <v>0</v>
      </c>
      <c r="P22" s="59"/>
      <c r="Q22" s="70"/>
      <c r="R22" s="98" t="str">
        <f>IF(E22&lt;(Summary!$F$16-Q22),"Yes","No")</f>
        <v>No</v>
      </c>
      <c r="S22" s="11"/>
      <c r="T22" s="11"/>
      <c r="U22" s="11"/>
      <c r="V22" s="11"/>
      <c r="W22" s="11"/>
      <c r="X22" s="11"/>
      <c r="Y22" s="11"/>
      <c r="Z22" s="11"/>
      <c r="AA22" s="11"/>
      <c r="AB22" s="11"/>
      <c r="AC22" s="11"/>
      <c r="AD22" s="11"/>
      <c r="AE22" s="11"/>
      <c r="AF22" s="11"/>
    </row>
    <row r="23" spans="1:32" ht="17.25" customHeight="1" x14ac:dyDescent="0.2">
      <c r="A23" s="11">
        <v>2.9</v>
      </c>
      <c r="B23" s="6" t="s">
        <v>82</v>
      </c>
      <c r="C23" s="60">
        <v>1500</v>
      </c>
      <c r="D23" s="60">
        <v>1500</v>
      </c>
      <c r="E23" s="79">
        <v>600</v>
      </c>
      <c r="F23" s="59"/>
      <c r="G23" s="11"/>
      <c r="H23" s="60">
        <f>Summary!$F$16-G23</f>
        <v>0</v>
      </c>
      <c r="I23" s="69" t="str">
        <f ca="1">IFERROR(__xludf.DUMMYFUNCTION("SPARKLINE(J23,{""charttype"",""bar"";""max"",1;""min"",0;""color1"",IF(J23&gt;1,""red"",IF(J23&gt;0.75,""orange"",""green""))})"),"")</f>
        <v/>
      </c>
      <c r="J23" s="84">
        <f t="shared" si="2"/>
        <v>0</v>
      </c>
      <c r="K23" s="59"/>
      <c r="L23" s="11"/>
      <c r="M23" s="60">
        <f>Summary!$F$16-L23</f>
        <v>0</v>
      </c>
      <c r="N23" s="60" t="str">
        <f ca="1">IFERROR(__xludf.DUMMYFUNCTION("SPARKLINE(O23,{""charttype"",""bar"";""max"",1;""min"",0;""color1"",IF(O23&gt;1,""red"",IF(O23&gt;0.75,""orange"",""green""))})"),"")</f>
        <v/>
      </c>
      <c r="O23" s="84">
        <f t="shared" si="3"/>
        <v>0</v>
      </c>
      <c r="P23" s="59"/>
      <c r="Q23" s="70"/>
      <c r="R23" s="98" t="str">
        <f>IF(E23&lt;(Summary!$F$16-Q23),"Yes","No")</f>
        <v>No</v>
      </c>
      <c r="S23" s="11"/>
      <c r="T23" s="11"/>
      <c r="U23" s="11"/>
      <c r="V23" s="11"/>
      <c r="W23" s="11"/>
      <c r="X23" s="11"/>
      <c r="Y23" s="11"/>
      <c r="Z23" s="11"/>
      <c r="AA23" s="11"/>
      <c r="AB23" s="11"/>
      <c r="AC23" s="11"/>
      <c r="AD23" s="11"/>
      <c r="AE23" s="11"/>
      <c r="AF23" s="11"/>
    </row>
    <row r="24" spans="1:32" ht="17.25" customHeight="1" x14ac:dyDescent="0.2">
      <c r="A24" s="34">
        <v>2.1</v>
      </c>
      <c r="B24" s="6" t="s">
        <v>83</v>
      </c>
      <c r="C24" s="60">
        <v>1500</v>
      </c>
      <c r="D24" s="60">
        <v>1500</v>
      </c>
      <c r="E24" s="79">
        <v>600</v>
      </c>
      <c r="F24" s="59"/>
      <c r="G24" s="11"/>
      <c r="H24" s="60">
        <f>Summary!$F$16-G24</f>
        <v>0</v>
      </c>
      <c r="I24" s="69" t="str">
        <f ca="1">IFERROR(__xludf.DUMMYFUNCTION("SPARKLINE(J24,{""charttype"",""bar"";""max"",1;""min"",0;""color1"",IF(J24&gt;1,""red"",IF(J24&gt;0.75,""orange"",""green""))})"),"")</f>
        <v/>
      </c>
      <c r="J24" s="84">
        <f t="shared" si="2"/>
        <v>0</v>
      </c>
      <c r="K24" s="59"/>
      <c r="L24" s="11"/>
      <c r="M24" s="60">
        <f>Summary!$F$16-L24</f>
        <v>0</v>
      </c>
      <c r="N24" s="60" t="str">
        <f ca="1">IFERROR(__xludf.DUMMYFUNCTION("SPARKLINE(O24,{""charttype"",""bar"";""max"",1;""min"",0;""color1"",IF(O24&gt;1,""red"",IF(O24&gt;0.75,""orange"",""green""))})"),"")</f>
        <v/>
      </c>
      <c r="O24" s="84">
        <f t="shared" si="3"/>
        <v>0</v>
      </c>
      <c r="P24" s="59"/>
      <c r="Q24" s="70"/>
      <c r="R24" s="98" t="str">
        <f>IF(E24&lt;(Summary!$F$16-Q24),"Yes","No")</f>
        <v>No</v>
      </c>
      <c r="S24" s="11"/>
      <c r="T24" s="11"/>
      <c r="U24" s="11"/>
      <c r="V24" s="11"/>
      <c r="W24" s="11"/>
      <c r="X24" s="11"/>
      <c r="Y24" s="11"/>
      <c r="Z24" s="11"/>
      <c r="AA24" s="11"/>
      <c r="AB24" s="11"/>
      <c r="AC24" s="11"/>
      <c r="AD24" s="11"/>
      <c r="AE24" s="11"/>
      <c r="AF24" s="11"/>
    </row>
    <row r="25" spans="1:32" ht="17.25" customHeight="1" x14ac:dyDescent="0.2">
      <c r="A25" s="34">
        <v>2.11</v>
      </c>
      <c r="B25" s="6" t="s">
        <v>84</v>
      </c>
      <c r="C25" s="60">
        <v>6000</v>
      </c>
      <c r="D25" s="60">
        <v>6000</v>
      </c>
      <c r="E25" s="79">
        <v>600</v>
      </c>
      <c r="F25" s="59"/>
      <c r="G25" s="11"/>
      <c r="H25" s="60">
        <f>Summary!$F$16-G25</f>
        <v>0</v>
      </c>
      <c r="I25" s="69" t="str">
        <f ca="1">IFERROR(__xludf.DUMMYFUNCTION("SPARKLINE(J25,{""charttype"",""bar"";""max"",1;""min"",0;""color1"",IF(J25&gt;1,""red"",IF(J25&gt;0.75,""orange"",""green""))})"),"")</f>
        <v/>
      </c>
      <c r="J25" s="84">
        <f t="shared" si="2"/>
        <v>0</v>
      </c>
      <c r="K25" s="59"/>
      <c r="L25" s="11"/>
      <c r="M25" s="60">
        <f>Summary!$F$16-L25</f>
        <v>0</v>
      </c>
      <c r="N25" s="60" t="str">
        <f ca="1">IFERROR(__xludf.DUMMYFUNCTION("SPARKLINE(O25,{""charttype"",""bar"";""max"",1;""min"",0;""color1"",IF(O25&gt;1,""red"",IF(O25&gt;0.75,""orange"",""green""))})"),"")</f>
        <v/>
      </c>
      <c r="O25" s="84">
        <f t="shared" si="3"/>
        <v>0</v>
      </c>
      <c r="P25" s="59"/>
      <c r="Q25" s="70"/>
      <c r="R25" s="98" t="str">
        <f>IF(E25&lt;(Summary!$F$16-Q25),"Yes","No")</f>
        <v>No</v>
      </c>
      <c r="S25" s="11"/>
      <c r="T25" s="11"/>
      <c r="U25" s="11"/>
      <c r="V25" s="11"/>
      <c r="W25" s="11"/>
      <c r="X25" s="11"/>
      <c r="Y25" s="11"/>
      <c r="Z25" s="11"/>
      <c r="AA25" s="11"/>
      <c r="AB25" s="11"/>
      <c r="AC25" s="11"/>
      <c r="AD25" s="11"/>
      <c r="AE25" s="11"/>
      <c r="AF25" s="11"/>
    </row>
    <row r="26" spans="1:32" ht="17.25" customHeight="1" x14ac:dyDescent="0.2">
      <c r="A26" s="34">
        <v>2.12</v>
      </c>
      <c r="B26" s="6" t="s">
        <v>85</v>
      </c>
      <c r="C26" s="60">
        <v>300</v>
      </c>
      <c r="D26" s="60">
        <v>300</v>
      </c>
      <c r="E26" s="79">
        <v>300</v>
      </c>
      <c r="F26" s="59"/>
      <c r="G26" s="11"/>
      <c r="H26" s="60">
        <f>Summary!$F$16-G26</f>
        <v>0</v>
      </c>
      <c r="I26" s="69" t="str">
        <f ca="1">IFERROR(__xludf.DUMMYFUNCTION("SPARKLINE(J26,{""charttype"",""bar"";""max"",1;""min"",0;""color1"",IF(J26&gt;1,""red"",IF(J26&gt;0.75,""orange"",""green""))})"),"")</f>
        <v/>
      </c>
      <c r="J26" s="84">
        <f t="shared" si="2"/>
        <v>0</v>
      </c>
      <c r="K26" s="59"/>
      <c r="L26" s="11"/>
      <c r="M26" s="60">
        <f>Summary!$F$16-L26</f>
        <v>0</v>
      </c>
      <c r="N26" s="60" t="str">
        <f ca="1">IFERROR(__xludf.DUMMYFUNCTION("SPARKLINE(O26,{""charttype"",""bar"";""max"",1;""min"",0;""color1"",IF(O26&gt;1,""red"",IF(O26&gt;0.75,""orange"",""green""))})"),"")</f>
        <v/>
      </c>
      <c r="O26" s="84">
        <f t="shared" si="3"/>
        <v>0</v>
      </c>
      <c r="P26" s="59"/>
      <c r="Q26" s="70"/>
      <c r="R26" s="98" t="str">
        <f>IF(E26&lt;(Summary!$F$16-Q26),"Yes","No")</f>
        <v>No</v>
      </c>
      <c r="S26" s="11"/>
      <c r="T26" s="11"/>
      <c r="U26" s="11"/>
      <c r="V26" s="11"/>
      <c r="W26" s="11"/>
      <c r="X26" s="11"/>
      <c r="Y26" s="11"/>
      <c r="Z26" s="11"/>
      <c r="AA26" s="11"/>
      <c r="AB26" s="11"/>
      <c r="AC26" s="11"/>
      <c r="AD26" s="11"/>
      <c r="AE26" s="11"/>
      <c r="AF26" s="11"/>
    </row>
    <row r="27" spans="1:32" ht="17.25" customHeight="1" x14ac:dyDescent="0.2">
      <c r="A27" s="34">
        <v>2.13</v>
      </c>
      <c r="B27" s="6" t="s">
        <v>86</v>
      </c>
      <c r="C27" s="60">
        <v>20000</v>
      </c>
      <c r="D27" s="60">
        <v>600</v>
      </c>
      <c r="E27" s="79">
        <v>300</v>
      </c>
      <c r="F27" s="59"/>
      <c r="G27" s="11"/>
      <c r="H27" s="60">
        <f>Summary!$F$16-G27</f>
        <v>0</v>
      </c>
      <c r="I27" s="69" t="str">
        <f ca="1">IFERROR(__xludf.DUMMYFUNCTION("SPARKLINE(J27,{""charttype"",""bar"";""max"",1;""min"",0;""color1"",IF(J27&gt;1,""red"",IF(J27&gt;0.75,""orange"",""green""))})"),"")</f>
        <v/>
      </c>
      <c r="J27" s="84">
        <f t="shared" si="2"/>
        <v>0</v>
      </c>
      <c r="K27" s="59"/>
      <c r="L27" s="11"/>
      <c r="M27" s="60">
        <f>Summary!$F$16-L27</f>
        <v>0</v>
      </c>
      <c r="N27" s="60" t="str">
        <f ca="1">IFERROR(__xludf.DUMMYFUNCTION("SPARKLINE(O27,{""charttype"",""bar"";""max"",1;""min"",0;""color1"",IF(O27&gt;1,""red"",IF(O27&gt;0.75,""orange"",""green""))})"),"")</f>
        <v/>
      </c>
      <c r="O27" s="84">
        <f t="shared" si="3"/>
        <v>0</v>
      </c>
      <c r="P27" s="59"/>
      <c r="Q27" s="70"/>
      <c r="R27" s="98" t="str">
        <f>IF(E27&lt;(Summary!$F$16-Q27),"Yes","No")</f>
        <v>No</v>
      </c>
      <c r="S27" s="11"/>
      <c r="T27" s="11"/>
      <c r="U27" s="11"/>
      <c r="V27" s="11"/>
      <c r="W27" s="11"/>
      <c r="X27" s="11"/>
      <c r="Y27" s="11"/>
      <c r="Z27" s="11"/>
      <c r="AA27" s="11"/>
      <c r="AB27" s="11"/>
      <c r="AC27" s="11"/>
      <c r="AD27" s="11"/>
      <c r="AE27" s="11"/>
      <c r="AF27" s="11"/>
    </row>
    <row r="28" spans="1:32" ht="17.25" customHeight="1" x14ac:dyDescent="0.2">
      <c r="A28" s="34">
        <v>2.14</v>
      </c>
      <c r="B28" s="6" t="s">
        <v>87</v>
      </c>
      <c r="C28" s="60">
        <v>900</v>
      </c>
      <c r="D28" s="60">
        <v>600</v>
      </c>
      <c r="E28" s="79">
        <v>300</v>
      </c>
      <c r="F28" s="59"/>
      <c r="G28" s="11"/>
      <c r="H28" s="60">
        <f>Summary!$F$16-G28</f>
        <v>0</v>
      </c>
      <c r="I28" s="69" t="str">
        <f ca="1">IFERROR(__xludf.DUMMYFUNCTION("SPARKLINE(J28,{""charttype"",""bar"";""max"",1;""min"",0;""color1"",IF(J28&gt;1,""red"",IF(J28&gt;0.75,""orange"",""green""))})"),"")</f>
        <v/>
      </c>
      <c r="J28" s="84">
        <f t="shared" si="2"/>
        <v>0</v>
      </c>
      <c r="K28" s="59"/>
      <c r="L28" s="11"/>
      <c r="M28" s="60">
        <f>Summary!$F$16-L28</f>
        <v>0</v>
      </c>
      <c r="N28" s="60" t="str">
        <f ca="1">IFERROR(__xludf.DUMMYFUNCTION("SPARKLINE(O28,{""charttype"",""bar"";""max"",1;""min"",0;""color1"",IF(O28&gt;1,""red"",IF(O28&gt;0.75,""orange"",""green""))})"),"")</f>
        <v/>
      </c>
      <c r="O28" s="84">
        <f t="shared" si="3"/>
        <v>0</v>
      </c>
      <c r="P28" s="59"/>
      <c r="Q28" s="70"/>
      <c r="R28" s="98" t="str">
        <f>IF(E28&lt;(Summary!$F$16-Q28),"Yes","No")</f>
        <v>No</v>
      </c>
      <c r="S28" s="11"/>
      <c r="T28" s="11"/>
      <c r="U28" s="11"/>
      <c r="V28" s="11"/>
      <c r="W28" s="11"/>
      <c r="X28" s="11"/>
      <c r="Y28" s="11"/>
      <c r="Z28" s="11"/>
      <c r="AA28" s="11"/>
      <c r="AB28" s="11"/>
      <c r="AC28" s="11"/>
      <c r="AD28" s="11"/>
      <c r="AE28" s="11"/>
      <c r="AF28" s="11"/>
    </row>
    <row r="29" spans="1:32" ht="17.25" customHeight="1" x14ac:dyDescent="0.2">
      <c r="A29" s="34">
        <v>2.15</v>
      </c>
      <c r="B29" s="6" t="s">
        <v>88</v>
      </c>
      <c r="C29" s="60">
        <v>1500</v>
      </c>
      <c r="D29" s="60">
        <v>900</v>
      </c>
      <c r="E29" s="79">
        <v>300</v>
      </c>
      <c r="F29" s="59"/>
      <c r="G29" s="11"/>
      <c r="H29" s="60">
        <f>Summary!$F$16-G29</f>
        <v>0</v>
      </c>
      <c r="I29" s="69" t="str">
        <f ca="1">IFERROR(__xludf.DUMMYFUNCTION("SPARKLINE(J29,{""charttype"",""bar"";""max"",1;""min"",0;""color1"",IF(J29&gt;1,""red"",IF(J29&gt;0.75,""orange"",""green""))})"),"")</f>
        <v/>
      </c>
      <c r="J29" s="84">
        <f t="shared" si="2"/>
        <v>0</v>
      </c>
      <c r="K29" s="59"/>
      <c r="L29" s="11"/>
      <c r="M29" s="60">
        <f>Summary!$F$16-L29</f>
        <v>0</v>
      </c>
      <c r="N29" s="60" t="str">
        <f ca="1">IFERROR(__xludf.DUMMYFUNCTION("SPARKLINE(O29,{""charttype"",""bar"";""max"",1;""min"",0;""color1"",IF(O29&gt;1,""red"",IF(O29&gt;0.75,""orange"",""green""))})"),"")</f>
        <v/>
      </c>
      <c r="O29" s="84">
        <f t="shared" si="3"/>
        <v>0</v>
      </c>
      <c r="P29" s="59"/>
      <c r="Q29" s="70"/>
      <c r="R29" s="98" t="str">
        <f>IF(E29&lt;(Summary!$F$16-Q29),"Yes","No")</f>
        <v>No</v>
      </c>
      <c r="S29" s="11"/>
      <c r="T29" s="11"/>
      <c r="U29" s="11"/>
      <c r="V29" s="11"/>
      <c r="W29" s="11"/>
      <c r="X29" s="11"/>
      <c r="Y29" s="11"/>
      <c r="Z29" s="11"/>
      <c r="AA29" s="11"/>
      <c r="AB29" s="11"/>
      <c r="AC29" s="11"/>
      <c r="AD29" s="11"/>
      <c r="AE29" s="11"/>
      <c r="AF29" s="11"/>
    </row>
    <row r="30" spans="1:32" ht="17.25" customHeight="1" x14ac:dyDescent="0.2">
      <c r="A30" s="34">
        <v>2.16</v>
      </c>
      <c r="B30" s="6" t="s">
        <v>89</v>
      </c>
      <c r="C30" s="60">
        <v>2000</v>
      </c>
      <c r="D30" s="60">
        <v>900</v>
      </c>
      <c r="E30" s="79">
        <v>300</v>
      </c>
      <c r="F30" s="59"/>
      <c r="G30" s="11"/>
      <c r="H30" s="60">
        <f>Summary!$F$16-G30</f>
        <v>0</v>
      </c>
      <c r="I30" s="69" t="str">
        <f ca="1">IFERROR(__xludf.DUMMYFUNCTION("SPARKLINE(J30,{""charttype"",""bar"";""max"",1;""min"",0;""color1"",IF(J30&gt;1,""red"",IF(J30&gt;0.75,""orange"",""green""))})"),"")</f>
        <v/>
      </c>
      <c r="J30" s="84">
        <f t="shared" si="2"/>
        <v>0</v>
      </c>
      <c r="K30" s="59"/>
      <c r="L30" s="11"/>
      <c r="M30" s="60">
        <f>Summary!$F$16-L30</f>
        <v>0</v>
      </c>
      <c r="N30" s="60" t="str">
        <f ca="1">IFERROR(__xludf.DUMMYFUNCTION("SPARKLINE(O30,{""charttype"",""bar"";""max"",1;""min"",0;""color1"",IF(O30&gt;1,""red"",IF(O30&gt;0.75,""orange"",""green""))})"),"")</f>
        <v/>
      </c>
      <c r="O30" s="84">
        <f t="shared" si="3"/>
        <v>0</v>
      </c>
      <c r="P30" s="59"/>
      <c r="Q30" s="70"/>
      <c r="R30" s="98" t="str">
        <f>IF(E30&lt;(Summary!$F$16-Q30),"Yes","No")</f>
        <v>No</v>
      </c>
      <c r="S30" s="11"/>
      <c r="T30" s="11"/>
      <c r="U30" s="11"/>
      <c r="V30" s="11"/>
      <c r="W30" s="11"/>
      <c r="X30" s="11"/>
      <c r="Y30" s="11"/>
      <c r="Z30" s="11"/>
      <c r="AA30" s="11"/>
      <c r="AB30" s="11"/>
      <c r="AC30" s="11"/>
      <c r="AD30" s="11"/>
      <c r="AE30" s="11"/>
      <c r="AF30" s="11"/>
    </row>
    <row r="31" spans="1:32" ht="17.25" customHeight="1" x14ac:dyDescent="0.2">
      <c r="A31" s="34">
        <v>2.17</v>
      </c>
      <c r="B31" s="6" t="s">
        <v>90</v>
      </c>
      <c r="C31" s="60">
        <v>2000</v>
      </c>
      <c r="D31" s="60">
        <v>900</v>
      </c>
      <c r="E31" s="79">
        <v>300</v>
      </c>
      <c r="F31" s="59"/>
      <c r="G31" s="11"/>
      <c r="H31" s="60">
        <f>Summary!$F$16-G31</f>
        <v>0</v>
      </c>
      <c r="I31" s="69" t="str">
        <f ca="1">IFERROR(__xludf.DUMMYFUNCTION("SPARKLINE(J31,{""charttype"",""bar"";""max"",1;""min"",0;""color1"",IF(J31&gt;1,""red"",IF(J31&gt;0.75,""orange"",""green""))})"),"")</f>
        <v/>
      </c>
      <c r="J31" s="84">
        <f t="shared" si="2"/>
        <v>0</v>
      </c>
      <c r="K31" s="59"/>
      <c r="L31" s="11"/>
      <c r="M31" s="60">
        <f>Summary!$F$16-L31</f>
        <v>0</v>
      </c>
      <c r="N31" s="60" t="str">
        <f ca="1">IFERROR(__xludf.DUMMYFUNCTION("SPARKLINE(O31,{""charttype"",""bar"";""max"",1;""min"",0;""color1"",IF(O31&gt;1,""red"",IF(O31&gt;0.75,""orange"",""green""))})"),"")</f>
        <v/>
      </c>
      <c r="O31" s="84">
        <f t="shared" si="3"/>
        <v>0</v>
      </c>
      <c r="P31" s="59"/>
      <c r="Q31" s="70"/>
      <c r="R31" s="98" t="str">
        <f>IF(E31&lt;(Summary!$F$16-Q31),"Yes","No")</f>
        <v>No</v>
      </c>
      <c r="S31" s="11"/>
      <c r="T31" s="11"/>
      <c r="U31" s="11"/>
      <c r="V31" s="11"/>
      <c r="W31" s="11"/>
      <c r="X31" s="11"/>
      <c r="Y31" s="11"/>
      <c r="Z31" s="11"/>
      <c r="AA31" s="11"/>
      <c r="AB31" s="11"/>
      <c r="AC31" s="11"/>
      <c r="AD31" s="11"/>
      <c r="AE31" s="11"/>
      <c r="AF31" s="11"/>
    </row>
    <row r="32" spans="1:32" ht="17.25" customHeight="1" x14ac:dyDescent="0.2">
      <c r="A32" s="34">
        <v>2.1800000000000002</v>
      </c>
      <c r="B32" s="6" t="s">
        <v>91</v>
      </c>
      <c r="C32" s="60">
        <v>6000</v>
      </c>
      <c r="D32" s="60">
        <v>900</v>
      </c>
      <c r="E32" s="79">
        <v>300</v>
      </c>
      <c r="F32" s="59"/>
      <c r="G32" s="11"/>
      <c r="H32" s="60">
        <f>Summary!$F$16-G32</f>
        <v>0</v>
      </c>
      <c r="I32" s="69" t="str">
        <f ca="1">IFERROR(__xludf.DUMMYFUNCTION("SPARKLINE(J32,{""charttype"",""bar"";""max"",1;""min"",0;""color1"",IF(J32&gt;1,""red"",IF(J32&gt;0.75,""orange"",""green""))})"),"")</f>
        <v/>
      </c>
      <c r="J32" s="84">
        <f t="shared" si="2"/>
        <v>0</v>
      </c>
      <c r="K32" s="59"/>
      <c r="L32" s="11"/>
      <c r="M32" s="60">
        <f>Summary!$F$16-L32</f>
        <v>0</v>
      </c>
      <c r="N32" s="60" t="str">
        <f ca="1">IFERROR(__xludf.DUMMYFUNCTION("SPARKLINE(O32,{""charttype"",""bar"";""max"",1;""min"",0;""color1"",IF(O32&gt;1,""red"",IF(O32&gt;0.75,""orange"",""green""))})"),"")</f>
        <v/>
      </c>
      <c r="O32" s="84">
        <f t="shared" si="3"/>
        <v>0</v>
      </c>
      <c r="P32" s="59"/>
      <c r="Q32" s="70"/>
      <c r="R32" s="98" t="str">
        <f>IF(E32&lt;(Summary!$F$16-Q32),"Yes","No")</f>
        <v>No</v>
      </c>
      <c r="S32" s="11"/>
      <c r="T32" s="11"/>
      <c r="U32" s="11"/>
      <c r="V32" s="11"/>
      <c r="W32" s="11"/>
      <c r="X32" s="11"/>
      <c r="Y32" s="11"/>
      <c r="Z32" s="11"/>
      <c r="AA32" s="11"/>
      <c r="AB32" s="11"/>
      <c r="AC32" s="11"/>
      <c r="AD32" s="11"/>
      <c r="AE32" s="11"/>
      <c r="AF32" s="11"/>
    </row>
    <row r="33" spans="1:32" ht="17.25" customHeight="1" x14ac:dyDescent="0.2">
      <c r="A33" s="34">
        <v>2.19</v>
      </c>
      <c r="B33" s="6" t="s">
        <v>92</v>
      </c>
      <c r="C33" s="60">
        <v>1500</v>
      </c>
      <c r="D33" s="60">
        <v>900</v>
      </c>
      <c r="E33" s="79">
        <v>300</v>
      </c>
      <c r="F33" s="59"/>
      <c r="G33" s="11"/>
      <c r="H33" s="60">
        <f>Summary!$F$16-G33</f>
        <v>0</v>
      </c>
      <c r="I33" s="69" t="str">
        <f ca="1">IFERROR(__xludf.DUMMYFUNCTION("SPARKLINE(J33,{""charttype"",""bar"";""max"",1;""min"",0;""color1"",IF(J33&gt;1,""red"",IF(J33&gt;0.75,""orange"",""green""))})"),"")</f>
        <v/>
      </c>
      <c r="J33" s="84">
        <f t="shared" si="2"/>
        <v>0</v>
      </c>
      <c r="K33" s="59"/>
      <c r="L33" s="11"/>
      <c r="M33" s="60">
        <f>Summary!$F$16-L33</f>
        <v>0</v>
      </c>
      <c r="N33" s="60" t="str">
        <f ca="1">IFERROR(__xludf.DUMMYFUNCTION("SPARKLINE(O33,{""charttype"",""bar"";""max"",1;""min"",0;""color1"",IF(O33&gt;1,""red"",IF(O33&gt;0.75,""orange"",""green""))})"),"")</f>
        <v/>
      </c>
      <c r="O33" s="84">
        <f t="shared" si="3"/>
        <v>0</v>
      </c>
      <c r="P33" s="59"/>
      <c r="Q33" s="70"/>
      <c r="R33" s="98" t="str">
        <f>IF(E33&lt;(Summary!$F$16-Q33),"Yes","No")</f>
        <v>No</v>
      </c>
      <c r="S33" s="11"/>
      <c r="T33" s="11"/>
      <c r="U33" s="11"/>
      <c r="V33" s="11"/>
      <c r="W33" s="11"/>
      <c r="X33" s="11"/>
      <c r="Y33" s="11"/>
      <c r="Z33" s="11"/>
      <c r="AA33" s="11"/>
      <c r="AB33" s="11"/>
      <c r="AC33" s="11"/>
      <c r="AD33" s="11"/>
      <c r="AE33" s="11"/>
      <c r="AF33" s="11"/>
    </row>
    <row r="34" spans="1:32" ht="17.25" customHeight="1" x14ac:dyDescent="0.2">
      <c r="A34" s="34">
        <v>2.2000000000000002</v>
      </c>
      <c r="B34" s="6" t="s">
        <v>93</v>
      </c>
      <c r="C34" s="60">
        <v>2000</v>
      </c>
      <c r="D34" s="60">
        <v>900</v>
      </c>
      <c r="E34" s="79">
        <v>300</v>
      </c>
      <c r="F34" s="59"/>
      <c r="G34" s="11"/>
      <c r="H34" s="60">
        <f>Summary!$F$16-G34</f>
        <v>0</v>
      </c>
      <c r="I34" s="69" t="str">
        <f ca="1">IFERROR(__xludf.DUMMYFUNCTION("SPARKLINE(J34,{""charttype"",""bar"";""max"",1;""min"",0;""color1"",IF(J34&gt;1,""red"",IF(J34&gt;0.75,""orange"",""green""))})"),"")</f>
        <v/>
      </c>
      <c r="J34" s="84">
        <f t="shared" si="2"/>
        <v>0</v>
      </c>
      <c r="K34" s="59"/>
      <c r="L34" s="11"/>
      <c r="M34" s="60">
        <f>Summary!$F$16-L34</f>
        <v>0</v>
      </c>
      <c r="N34" s="60" t="str">
        <f ca="1">IFERROR(__xludf.DUMMYFUNCTION("SPARKLINE(O34,{""charttype"",""bar"";""max"",1;""min"",0;""color1"",IF(O34&gt;1,""red"",IF(O34&gt;0.75,""orange"",""green""))})"),"")</f>
        <v/>
      </c>
      <c r="O34" s="84">
        <f t="shared" si="3"/>
        <v>0</v>
      </c>
      <c r="P34" s="59"/>
      <c r="Q34" s="70"/>
      <c r="R34" s="98" t="str">
        <f>IF(E34&lt;(Summary!$F$16-Q34),"Yes","No")</f>
        <v>No</v>
      </c>
      <c r="S34" s="11"/>
      <c r="T34" s="11"/>
      <c r="U34" s="11"/>
      <c r="V34" s="11"/>
      <c r="W34" s="11"/>
      <c r="X34" s="11"/>
      <c r="Y34" s="11"/>
      <c r="Z34" s="11"/>
      <c r="AA34" s="11"/>
      <c r="AB34" s="11"/>
      <c r="AC34" s="11"/>
      <c r="AD34" s="11"/>
      <c r="AE34" s="11"/>
      <c r="AF34" s="11"/>
    </row>
    <row r="35" spans="1:32" ht="17.25" customHeight="1" x14ac:dyDescent="0.2">
      <c r="A35" s="34">
        <v>2.21</v>
      </c>
      <c r="B35" s="6" t="s">
        <v>94</v>
      </c>
      <c r="C35" s="60">
        <v>2000</v>
      </c>
      <c r="D35" s="60">
        <v>900</v>
      </c>
      <c r="E35" s="79">
        <v>300</v>
      </c>
      <c r="F35" s="59"/>
      <c r="G35" s="11"/>
      <c r="H35" s="60">
        <f>Summary!$F$16-G35</f>
        <v>0</v>
      </c>
      <c r="I35" s="69" t="str">
        <f ca="1">IFERROR(__xludf.DUMMYFUNCTION("SPARKLINE(J35,{""charttype"",""bar"";""max"",1;""min"",0;""color1"",IF(J35&gt;1,""red"",IF(J35&gt;0.75,""orange"",""green""))})"),"")</f>
        <v/>
      </c>
      <c r="J35" s="84">
        <f t="shared" si="2"/>
        <v>0</v>
      </c>
      <c r="K35" s="59"/>
      <c r="L35" s="11"/>
      <c r="M35" s="60">
        <f>Summary!$F$16-L35</f>
        <v>0</v>
      </c>
      <c r="N35" s="60" t="str">
        <f ca="1">IFERROR(__xludf.DUMMYFUNCTION("SPARKLINE(O35,{""charttype"",""bar"";""max"",1;""min"",0;""color1"",IF(O35&gt;1,""red"",IF(O35&gt;0.75,""orange"",""green""))})"),"")</f>
        <v/>
      </c>
      <c r="O35" s="84">
        <f t="shared" si="3"/>
        <v>0</v>
      </c>
      <c r="P35" s="59"/>
      <c r="Q35" s="70"/>
      <c r="R35" s="98" t="str">
        <f>IF(E35&lt;(Summary!$F$16-Q35),"Yes","No")</f>
        <v>No</v>
      </c>
      <c r="S35" s="11"/>
      <c r="T35" s="11"/>
      <c r="U35" s="11"/>
      <c r="V35" s="11"/>
      <c r="W35" s="11"/>
      <c r="X35" s="11"/>
      <c r="Y35" s="11"/>
      <c r="Z35" s="11"/>
      <c r="AA35" s="11"/>
      <c r="AB35" s="11"/>
      <c r="AC35" s="11"/>
      <c r="AD35" s="11"/>
      <c r="AE35" s="11"/>
      <c r="AF35" s="11"/>
    </row>
    <row r="36" spans="1:32" ht="17.25" customHeight="1" x14ac:dyDescent="0.2">
      <c r="A36" s="34">
        <v>2.2200000000000002</v>
      </c>
      <c r="B36" s="6" t="s">
        <v>95</v>
      </c>
      <c r="C36" s="60">
        <v>6000</v>
      </c>
      <c r="D36" s="60">
        <v>900</v>
      </c>
      <c r="E36" s="79">
        <v>300</v>
      </c>
      <c r="F36" s="59"/>
      <c r="G36" s="11"/>
      <c r="H36" s="60">
        <f>Summary!$F$16-G36</f>
        <v>0</v>
      </c>
      <c r="I36" s="69" t="str">
        <f ca="1">IFERROR(__xludf.DUMMYFUNCTION("SPARKLINE(J36,{""charttype"",""bar"";""max"",1;""min"",0;""color1"",IF(J36&gt;1,""red"",IF(J36&gt;0.75,""orange"",""green""))})"),"")</f>
        <v/>
      </c>
      <c r="J36" s="84">
        <f t="shared" si="2"/>
        <v>0</v>
      </c>
      <c r="K36" s="59"/>
      <c r="L36" s="11"/>
      <c r="M36" s="60">
        <f>Summary!$F$16-L36</f>
        <v>0</v>
      </c>
      <c r="N36" s="60" t="str">
        <f ca="1">IFERROR(__xludf.DUMMYFUNCTION("SPARKLINE(O36,{""charttype"",""bar"";""max"",1;""min"",0;""color1"",IF(O36&gt;1,""red"",IF(O36&gt;0.75,""orange"",""green""))})"),"")</f>
        <v/>
      </c>
      <c r="O36" s="84">
        <f t="shared" si="3"/>
        <v>0</v>
      </c>
      <c r="P36" s="59"/>
      <c r="Q36" s="70"/>
      <c r="R36" s="98" t="str">
        <f>IF(E36&lt;(Summary!$F$16-Q36),"Yes","No")</f>
        <v>No</v>
      </c>
      <c r="S36" s="11"/>
      <c r="T36" s="11"/>
      <c r="U36" s="11"/>
      <c r="V36" s="11"/>
      <c r="W36" s="11"/>
      <c r="X36" s="11"/>
      <c r="Y36" s="11"/>
      <c r="Z36" s="11"/>
      <c r="AA36" s="11"/>
      <c r="AB36" s="11"/>
      <c r="AC36" s="11"/>
      <c r="AD36" s="11"/>
      <c r="AE36" s="11"/>
      <c r="AF36" s="11"/>
    </row>
    <row r="37" spans="1:32" ht="17.25" customHeight="1" x14ac:dyDescent="0.2">
      <c r="A37" s="34">
        <v>2.23</v>
      </c>
      <c r="B37" s="6" t="s">
        <v>96</v>
      </c>
      <c r="C37" s="60">
        <v>6000</v>
      </c>
      <c r="D37" s="60">
        <v>6000</v>
      </c>
      <c r="E37" s="79">
        <v>300</v>
      </c>
      <c r="F37" s="59"/>
      <c r="G37" s="11"/>
      <c r="H37" s="60">
        <f>Summary!$F$16-G37</f>
        <v>0</v>
      </c>
      <c r="I37" s="69" t="str">
        <f ca="1">IFERROR(__xludf.DUMMYFUNCTION("SPARKLINE(J37,{""charttype"",""bar"";""max"",1;""min"",0;""color1"",IF(J37&gt;1,""red"",IF(J37&gt;0.75,""orange"",""green""))})"),"")</f>
        <v/>
      </c>
      <c r="J37" s="84">
        <f t="shared" si="2"/>
        <v>0</v>
      </c>
      <c r="K37" s="59"/>
      <c r="L37" s="11"/>
      <c r="M37" s="60">
        <f>Summary!$F$16-L37</f>
        <v>0</v>
      </c>
      <c r="N37" s="60" t="str">
        <f ca="1">IFERROR(__xludf.DUMMYFUNCTION("SPARKLINE(O37,{""charttype"",""bar"";""max"",1;""min"",0;""color1"",IF(O37&gt;1,""red"",IF(O37&gt;0.75,""orange"",""green""))})"),"")</f>
        <v/>
      </c>
      <c r="O37" s="84">
        <f t="shared" si="3"/>
        <v>0</v>
      </c>
      <c r="P37" s="59"/>
      <c r="Q37" s="70"/>
      <c r="R37" s="98" t="str">
        <f>IF(E37&lt;(Summary!$F$16-Q37),"Yes","No")</f>
        <v>No</v>
      </c>
      <c r="S37" s="11"/>
      <c r="T37" s="11"/>
      <c r="U37" s="11"/>
      <c r="V37" s="11"/>
      <c r="W37" s="11"/>
      <c r="X37" s="11"/>
      <c r="Y37" s="11"/>
      <c r="Z37" s="11"/>
      <c r="AA37" s="11"/>
      <c r="AB37" s="11"/>
      <c r="AC37" s="11"/>
      <c r="AD37" s="11"/>
      <c r="AE37" s="11"/>
      <c r="AF37" s="11"/>
    </row>
    <row r="38" spans="1:32" ht="17.25" customHeight="1" x14ac:dyDescent="0.2">
      <c r="A38" s="34">
        <v>2.2400000000000002</v>
      </c>
      <c r="B38" s="6" t="s">
        <v>97</v>
      </c>
      <c r="C38" s="60">
        <v>3000</v>
      </c>
      <c r="D38" s="60">
        <v>3000</v>
      </c>
      <c r="E38" s="79">
        <v>300</v>
      </c>
      <c r="F38" s="59"/>
      <c r="G38" s="11"/>
      <c r="H38" s="60">
        <f>Summary!$F$16-G38</f>
        <v>0</v>
      </c>
      <c r="I38" s="69" t="str">
        <f ca="1">IFERROR(__xludf.DUMMYFUNCTION("SPARKLINE(J38,{""charttype"",""bar"";""max"",1;""min"",0;""color1"",IF(J38&gt;1,""red"",IF(J38&gt;0.75,""orange"",""green""))})"),"")</f>
        <v/>
      </c>
      <c r="J38" s="84">
        <f t="shared" si="2"/>
        <v>0</v>
      </c>
      <c r="K38" s="59"/>
      <c r="L38" s="11"/>
      <c r="M38" s="60">
        <f>Summary!$F$16-L38</f>
        <v>0</v>
      </c>
      <c r="N38" s="60" t="str">
        <f ca="1">IFERROR(__xludf.DUMMYFUNCTION("SPARKLINE(O38,{""charttype"",""bar"";""max"",1;""min"",0;""color1"",IF(O38&gt;1,""red"",IF(O38&gt;0.75,""orange"",""green""))})"),"")</f>
        <v/>
      </c>
      <c r="O38" s="84">
        <f t="shared" si="3"/>
        <v>0</v>
      </c>
      <c r="P38" s="59"/>
      <c r="Q38" s="70"/>
      <c r="R38" s="98" t="str">
        <f>IF(E38&lt;(Summary!$F$16-Q38),"Yes","No")</f>
        <v>No</v>
      </c>
      <c r="S38" s="11"/>
      <c r="T38" s="11"/>
      <c r="U38" s="11"/>
      <c r="V38" s="11"/>
      <c r="W38" s="11"/>
      <c r="X38" s="11"/>
      <c r="Y38" s="11"/>
      <c r="Z38" s="11"/>
      <c r="AA38" s="11"/>
      <c r="AB38" s="11"/>
      <c r="AC38" s="11"/>
      <c r="AD38" s="11"/>
      <c r="AE38" s="11"/>
      <c r="AF38" s="11"/>
    </row>
    <row r="39" spans="1:32" ht="17.25" customHeight="1" x14ac:dyDescent="0.2">
      <c r="A39" s="34">
        <v>2.25</v>
      </c>
      <c r="B39" s="6" t="s">
        <v>98</v>
      </c>
      <c r="C39" s="60">
        <v>12000</v>
      </c>
      <c r="D39" s="60">
        <v>1500</v>
      </c>
      <c r="E39" s="79">
        <v>300</v>
      </c>
      <c r="F39" s="59"/>
      <c r="G39" s="11"/>
      <c r="H39" s="60">
        <f>Summary!$F$16-G39</f>
        <v>0</v>
      </c>
      <c r="I39" s="69" t="str">
        <f ca="1">IFERROR(__xludf.DUMMYFUNCTION("SPARKLINE(J39,{""charttype"",""bar"";""max"",1;""min"",0;""color1"",IF(J39&gt;1,""red"",IF(J39&gt;0.75,""orange"",""green""))})"),"")</f>
        <v/>
      </c>
      <c r="J39" s="84">
        <f t="shared" si="2"/>
        <v>0</v>
      </c>
      <c r="K39" s="59"/>
      <c r="L39" s="11"/>
      <c r="M39" s="60">
        <f>Summary!$F$16-L39</f>
        <v>0</v>
      </c>
      <c r="N39" s="60" t="str">
        <f ca="1">IFERROR(__xludf.DUMMYFUNCTION("SPARKLINE(O39,{""charttype"",""bar"";""max"",1;""min"",0;""color1"",IF(O39&gt;1,""red"",IF(O39&gt;0.75,""orange"",""green""))})"),"")</f>
        <v/>
      </c>
      <c r="O39" s="84">
        <f t="shared" si="3"/>
        <v>0</v>
      </c>
      <c r="P39" s="59"/>
      <c r="Q39" s="70"/>
      <c r="R39" s="98" t="str">
        <f>IF(E39&lt;(Summary!$F$16-Q39),"Yes","No")</f>
        <v>No</v>
      </c>
      <c r="S39" s="11"/>
      <c r="T39" s="11"/>
      <c r="U39" s="11"/>
      <c r="V39" s="11"/>
      <c r="W39" s="11"/>
      <c r="X39" s="11"/>
      <c r="Y39" s="11"/>
      <c r="Z39" s="11"/>
      <c r="AA39" s="11"/>
      <c r="AB39" s="11"/>
      <c r="AC39" s="11"/>
      <c r="AD39" s="11"/>
      <c r="AE39" s="11"/>
      <c r="AF39" s="11"/>
    </row>
    <row r="40" spans="1:32" ht="17.25" customHeight="1" x14ac:dyDescent="0.2">
      <c r="A40" s="30">
        <v>3</v>
      </c>
      <c r="B40" s="23" t="s">
        <v>99</v>
      </c>
      <c r="C40" s="102"/>
      <c r="D40" s="91"/>
      <c r="E40" s="77"/>
      <c r="F40" s="70"/>
      <c r="G40" s="11"/>
      <c r="H40" s="71"/>
      <c r="I40" s="72"/>
      <c r="J40" s="85"/>
      <c r="K40" s="70"/>
      <c r="L40" s="11"/>
      <c r="M40" s="71"/>
      <c r="N40" s="71"/>
      <c r="O40" s="90"/>
      <c r="P40" s="70"/>
      <c r="Q40" s="70"/>
      <c r="R40" s="98"/>
      <c r="S40" s="11"/>
      <c r="T40" s="11"/>
      <c r="U40" s="11"/>
      <c r="V40" s="11"/>
      <c r="W40" s="11"/>
      <c r="X40" s="11"/>
      <c r="Y40" s="11"/>
      <c r="Z40" s="11"/>
      <c r="AA40" s="11"/>
      <c r="AB40" s="11"/>
      <c r="AC40" s="11"/>
      <c r="AD40" s="11"/>
      <c r="AE40" s="11"/>
      <c r="AF40" s="11"/>
    </row>
    <row r="41" spans="1:32" ht="17.25" customHeight="1" x14ac:dyDescent="0.2">
      <c r="A41" s="11">
        <v>3.1</v>
      </c>
      <c r="B41" s="6" t="s">
        <v>100</v>
      </c>
      <c r="C41" s="60">
        <v>6000</v>
      </c>
      <c r="D41" s="60">
        <v>6000</v>
      </c>
      <c r="E41" s="79">
        <v>600</v>
      </c>
      <c r="F41" s="59"/>
      <c r="G41" s="11"/>
      <c r="H41" s="60">
        <f>Summary!$F$16-G41</f>
        <v>0</v>
      </c>
      <c r="I41" s="69" t="str">
        <f ca="1">IFERROR(__xludf.DUMMYFUNCTION("SPARKLINE(J41,{""charttype"",""bar"";""max"",1;""min"",0;""color1"",IF(J41&gt;1,""red"",IF(J41&gt;0.75,""orange"",""green""))})"),"")</f>
        <v/>
      </c>
      <c r="J41" s="84">
        <f t="shared" ref="J41:J47" si="4">H41/C41</f>
        <v>0</v>
      </c>
      <c r="K41" s="59"/>
      <c r="L41" s="11"/>
      <c r="M41" s="60">
        <f>Summary!$F$16-L41</f>
        <v>0</v>
      </c>
      <c r="N41" s="60" t="str">
        <f ca="1">IFERROR(__xludf.DUMMYFUNCTION("SPARKLINE(O41,{""charttype"",""bar"";""max"",1;""min"",0;""color1"",IF(O41&gt;1,""red"",IF(O41&gt;0.75,""orange"",""green""))})"),"")</f>
        <v/>
      </c>
      <c r="O41" s="84">
        <f t="shared" ref="O41:O47" si="5">M41/D41</f>
        <v>0</v>
      </c>
      <c r="P41" s="59"/>
      <c r="Q41" s="70"/>
      <c r="R41" s="98" t="str">
        <f>IF(E41&lt;(Summary!$F$16-Q41),"Yes","No")</f>
        <v>No</v>
      </c>
      <c r="S41" s="11"/>
      <c r="T41" s="11"/>
      <c r="U41" s="11"/>
      <c r="V41" s="11"/>
      <c r="W41" s="11"/>
      <c r="X41" s="11"/>
      <c r="Y41" s="11"/>
      <c r="Z41" s="11"/>
      <c r="AA41" s="11"/>
      <c r="AB41" s="11"/>
      <c r="AC41" s="11"/>
      <c r="AD41" s="11"/>
      <c r="AE41" s="11"/>
      <c r="AF41" s="11"/>
    </row>
    <row r="42" spans="1:32" ht="17.25" customHeight="1" x14ac:dyDescent="0.2">
      <c r="A42" s="11">
        <v>3.2</v>
      </c>
      <c r="B42" s="6" t="s">
        <v>101</v>
      </c>
      <c r="C42" s="60">
        <v>6000</v>
      </c>
      <c r="D42" s="60">
        <v>6000</v>
      </c>
      <c r="E42" s="79">
        <v>600</v>
      </c>
      <c r="F42" s="59"/>
      <c r="G42" s="11"/>
      <c r="H42" s="60">
        <f>Summary!$F$16-G42</f>
        <v>0</v>
      </c>
      <c r="I42" s="69" t="str">
        <f ca="1">IFERROR(__xludf.DUMMYFUNCTION("SPARKLINE(J42,{""charttype"",""bar"";""max"",1;""min"",0;""color1"",IF(J42&gt;1,""red"",IF(J42&gt;0.75,""orange"",""green""))})"),"")</f>
        <v/>
      </c>
      <c r="J42" s="84">
        <f t="shared" si="4"/>
        <v>0</v>
      </c>
      <c r="K42" s="59"/>
      <c r="L42" s="11"/>
      <c r="M42" s="60">
        <f>Summary!$F$16-L42</f>
        <v>0</v>
      </c>
      <c r="N42" s="60" t="str">
        <f ca="1">IFERROR(__xludf.DUMMYFUNCTION("SPARKLINE(O42,{""charttype"",""bar"";""max"",1;""min"",0;""color1"",IF(O42&gt;1,""red"",IF(O42&gt;0.75,""orange"",""green""))})"),"")</f>
        <v/>
      </c>
      <c r="O42" s="84">
        <f t="shared" si="5"/>
        <v>0</v>
      </c>
      <c r="P42" s="59"/>
      <c r="Q42" s="70"/>
      <c r="R42" s="98" t="str">
        <f>IF(E42&lt;(Summary!$F$16-Q42),"Yes","No")</f>
        <v>No</v>
      </c>
      <c r="S42" s="11"/>
      <c r="T42" s="11"/>
      <c r="U42" s="11"/>
      <c r="V42" s="11"/>
      <c r="W42" s="11"/>
      <c r="X42" s="11"/>
      <c r="Y42" s="11"/>
      <c r="Z42" s="11"/>
      <c r="AA42" s="11"/>
      <c r="AB42" s="11"/>
      <c r="AC42" s="11"/>
      <c r="AD42" s="11"/>
      <c r="AE42" s="11"/>
      <c r="AF42" s="11"/>
    </row>
    <row r="43" spans="1:32" ht="17.25" customHeight="1" x14ac:dyDescent="0.2">
      <c r="A43" s="11">
        <v>3.3</v>
      </c>
      <c r="B43" s="6" t="s">
        <v>102</v>
      </c>
      <c r="C43" s="60">
        <v>10000</v>
      </c>
      <c r="D43" s="60">
        <v>1200</v>
      </c>
      <c r="E43" s="79">
        <v>300</v>
      </c>
      <c r="F43" s="59"/>
      <c r="G43" s="11"/>
      <c r="H43" s="60">
        <f>Summary!$F$16-G43</f>
        <v>0</v>
      </c>
      <c r="I43" s="69" t="str">
        <f ca="1">IFERROR(__xludf.DUMMYFUNCTION("SPARKLINE(J43,{""charttype"",""bar"";""max"",1;""min"",0;""color1"",IF(J43&gt;1,""red"",IF(J43&gt;0.75,""orange"",""green""))})"),"")</f>
        <v/>
      </c>
      <c r="J43" s="84">
        <f t="shared" si="4"/>
        <v>0</v>
      </c>
      <c r="K43" s="59"/>
      <c r="L43" s="11"/>
      <c r="M43" s="60">
        <f>Summary!$F$16-L43</f>
        <v>0</v>
      </c>
      <c r="N43" s="60" t="str">
        <f ca="1">IFERROR(__xludf.DUMMYFUNCTION("SPARKLINE(O43,{""charttype"",""bar"";""max"",1;""min"",0;""color1"",IF(O43&gt;1,""red"",IF(O43&gt;0.75,""orange"",""green""))})"),"")</f>
        <v/>
      </c>
      <c r="O43" s="84">
        <f t="shared" si="5"/>
        <v>0</v>
      </c>
      <c r="P43" s="59"/>
      <c r="Q43" s="70"/>
      <c r="R43" s="98" t="str">
        <f>IF(E43&lt;(Summary!$F$16-Q43),"Yes","No")</f>
        <v>No</v>
      </c>
      <c r="S43" s="11"/>
      <c r="T43" s="11"/>
      <c r="U43" s="11"/>
      <c r="V43" s="11"/>
      <c r="W43" s="11"/>
      <c r="X43" s="11"/>
      <c r="Y43" s="11"/>
      <c r="Z43" s="11"/>
      <c r="AA43" s="11"/>
      <c r="AB43" s="11"/>
      <c r="AC43" s="11"/>
      <c r="AD43" s="11"/>
      <c r="AE43" s="11"/>
      <c r="AF43" s="11"/>
    </row>
    <row r="44" spans="1:32" ht="17.25" customHeight="1" x14ac:dyDescent="0.2">
      <c r="A44" s="11">
        <v>3.4</v>
      </c>
      <c r="B44" s="6" t="s">
        <v>103</v>
      </c>
      <c r="C44" s="60">
        <v>8000</v>
      </c>
      <c r="D44" s="60">
        <v>1200</v>
      </c>
      <c r="E44" s="79">
        <v>300</v>
      </c>
      <c r="F44" s="59"/>
      <c r="G44" s="11"/>
      <c r="H44" s="60">
        <f>Summary!$F$16-G44</f>
        <v>0</v>
      </c>
      <c r="I44" s="69" t="str">
        <f ca="1">IFERROR(__xludf.DUMMYFUNCTION("SPARKLINE(J44,{""charttype"",""bar"";""max"",1;""min"",0;""color1"",IF(J44&gt;1,""red"",IF(J44&gt;0.75,""orange"",""green""))})"),"")</f>
        <v/>
      </c>
      <c r="J44" s="84">
        <f t="shared" si="4"/>
        <v>0</v>
      </c>
      <c r="K44" s="59"/>
      <c r="L44" s="11"/>
      <c r="M44" s="60">
        <f>Summary!$F$16-L44</f>
        <v>0</v>
      </c>
      <c r="N44" s="60" t="str">
        <f ca="1">IFERROR(__xludf.DUMMYFUNCTION("SPARKLINE(O44,{""charttype"",""bar"";""max"",1;""min"",0;""color1"",IF(O44&gt;1,""red"",IF(O44&gt;0.75,""orange"",""green""))})"),"")</f>
        <v/>
      </c>
      <c r="O44" s="84">
        <f t="shared" si="5"/>
        <v>0</v>
      </c>
      <c r="P44" s="59"/>
      <c r="Q44" s="70"/>
      <c r="R44" s="98" t="str">
        <f>IF(E44&lt;(Summary!$F$16-Q44),"Yes","No")</f>
        <v>No</v>
      </c>
      <c r="S44" s="11"/>
      <c r="T44" s="11"/>
      <c r="U44" s="11"/>
      <c r="V44" s="11"/>
      <c r="W44" s="11"/>
      <c r="X44" s="11"/>
      <c r="Y44" s="11"/>
      <c r="Z44" s="11"/>
      <c r="AA44" s="11"/>
      <c r="AB44" s="11"/>
      <c r="AC44" s="11"/>
      <c r="AD44" s="11"/>
      <c r="AE44" s="11"/>
      <c r="AF44" s="11"/>
    </row>
    <row r="45" spans="1:32" ht="17.25" customHeight="1" x14ac:dyDescent="0.2">
      <c r="A45" s="11">
        <v>3.5</v>
      </c>
      <c r="B45" s="6" t="s">
        <v>104</v>
      </c>
      <c r="C45" s="60">
        <v>8000</v>
      </c>
      <c r="D45" s="60">
        <v>1200</v>
      </c>
      <c r="E45" s="79">
        <v>300</v>
      </c>
      <c r="F45" s="59"/>
      <c r="G45" s="11"/>
      <c r="H45" s="60">
        <f>Summary!$F$16-G45</f>
        <v>0</v>
      </c>
      <c r="I45" s="69" t="str">
        <f ca="1">IFERROR(__xludf.DUMMYFUNCTION("SPARKLINE(J45,{""charttype"",""bar"";""max"",1;""min"",0;""color1"",IF(J45&gt;1,""red"",IF(J45&gt;0.75,""orange"",""green""))})"),"")</f>
        <v/>
      </c>
      <c r="J45" s="84">
        <f t="shared" si="4"/>
        <v>0</v>
      </c>
      <c r="K45" s="59"/>
      <c r="L45" s="11"/>
      <c r="M45" s="60">
        <f>Summary!$F$16-L45</f>
        <v>0</v>
      </c>
      <c r="N45" s="60" t="str">
        <f ca="1">IFERROR(__xludf.DUMMYFUNCTION("SPARKLINE(O45,{""charttype"",""bar"";""max"",1;""min"",0;""color1"",IF(O45&gt;1,""red"",IF(O45&gt;0.75,""orange"",""green""))})"),"")</f>
        <v/>
      </c>
      <c r="O45" s="84">
        <f t="shared" si="5"/>
        <v>0</v>
      </c>
      <c r="P45" s="59"/>
      <c r="Q45" s="70"/>
      <c r="R45" s="98" t="str">
        <f>IF(E45&lt;(Summary!$F$16-Q45),"Yes","No")</f>
        <v>No</v>
      </c>
      <c r="S45" s="11"/>
      <c r="T45" s="11"/>
      <c r="U45" s="11"/>
      <c r="V45" s="11"/>
      <c r="W45" s="11"/>
      <c r="X45" s="11"/>
      <c r="Y45" s="11"/>
      <c r="Z45" s="11"/>
      <c r="AA45" s="11"/>
      <c r="AB45" s="11"/>
      <c r="AC45" s="11"/>
      <c r="AD45" s="11"/>
      <c r="AE45" s="11"/>
      <c r="AF45" s="11"/>
    </row>
    <row r="46" spans="1:32" ht="17.25" customHeight="1" x14ac:dyDescent="0.2">
      <c r="A46" s="11">
        <v>3.6</v>
      </c>
      <c r="B46" s="6" t="s">
        <v>105</v>
      </c>
      <c r="C46" s="60">
        <v>12000</v>
      </c>
      <c r="D46" s="60">
        <v>1200</v>
      </c>
      <c r="E46" s="79">
        <v>300</v>
      </c>
      <c r="F46" s="59"/>
      <c r="G46" s="11"/>
      <c r="H46" s="60">
        <f>Summary!$F$16-G46</f>
        <v>0</v>
      </c>
      <c r="I46" s="69" t="str">
        <f ca="1">IFERROR(__xludf.DUMMYFUNCTION("SPARKLINE(J46,{""charttype"",""bar"";""max"",1;""min"",0;""color1"",IF(J46&gt;1,""red"",IF(J46&gt;0.75,""orange"",""green""))})"),"")</f>
        <v/>
      </c>
      <c r="J46" s="84">
        <f t="shared" si="4"/>
        <v>0</v>
      </c>
      <c r="K46" s="59"/>
      <c r="L46" s="11"/>
      <c r="M46" s="60">
        <f>Summary!$F$16-L46</f>
        <v>0</v>
      </c>
      <c r="N46" s="60" t="str">
        <f ca="1">IFERROR(__xludf.DUMMYFUNCTION("SPARKLINE(O46,{""charttype"",""bar"";""max"",1;""min"",0;""color1"",IF(O46&gt;1,""red"",IF(O46&gt;0.75,""orange"",""green""))})"),"")</f>
        <v/>
      </c>
      <c r="O46" s="84">
        <f t="shared" si="5"/>
        <v>0</v>
      </c>
      <c r="P46" s="59"/>
      <c r="Q46" s="70"/>
      <c r="R46" s="98" t="str">
        <f>IF(E46&lt;(Summary!$F$16-Q46),"Yes","No")</f>
        <v>No</v>
      </c>
      <c r="S46" s="11"/>
      <c r="T46" s="11"/>
      <c r="U46" s="11"/>
      <c r="V46" s="11"/>
      <c r="W46" s="11"/>
      <c r="X46" s="11"/>
      <c r="Y46" s="11"/>
      <c r="Z46" s="11"/>
      <c r="AA46" s="11"/>
      <c r="AB46" s="11"/>
      <c r="AC46" s="11"/>
      <c r="AD46" s="11"/>
      <c r="AE46" s="11"/>
      <c r="AF46" s="11"/>
    </row>
    <row r="47" spans="1:32" ht="17.25" customHeight="1" x14ac:dyDescent="0.2">
      <c r="A47" s="11">
        <v>3.7</v>
      </c>
      <c r="B47" s="6" t="s">
        <v>106</v>
      </c>
      <c r="C47" s="60">
        <v>12000</v>
      </c>
      <c r="D47" s="60">
        <v>1200</v>
      </c>
      <c r="E47" s="79">
        <v>300</v>
      </c>
      <c r="F47" s="59"/>
      <c r="G47" s="11"/>
      <c r="H47" s="60">
        <f>Summary!$F$16-G47</f>
        <v>0</v>
      </c>
      <c r="I47" s="69" t="str">
        <f ca="1">IFERROR(__xludf.DUMMYFUNCTION("SPARKLINE(J47,{""charttype"",""bar"";""max"",1;""min"",0;""color1"",IF(J47&gt;1,""red"",IF(J47&gt;0.75,""orange"",""green""))})"),"")</f>
        <v/>
      </c>
      <c r="J47" s="84">
        <f t="shared" si="4"/>
        <v>0</v>
      </c>
      <c r="K47" s="59"/>
      <c r="L47" s="11"/>
      <c r="M47" s="60">
        <f>Summary!$F$16-L47</f>
        <v>0</v>
      </c>
      <c r="N47" s="60" t="str">
        <f ca="1">IFERROR(__xludf.DUMMYFUNCTION("SPARKLINE(O47,{""charttype"",""bar"";""max"",1;""min"",0;""color1"",IF(O47&gt;1,""red"",IF(O47&gt;0.75,""orange"",""green""))})"),"")</f>
        <v/>
      </c>
      <c r="O47" s="84">
        <f t="shared" si="5"/>
        <v>0</v>
      </c>
      <c r="P47" s="59"/>
      <c r="Q47" s="70"/>
      <c r="R47" s="98" t="str">
        <f>IF(E47&lt;(Summary!$F$16-Q47),"Yes","No")</f>
        <v>No</v>
      </c>
      <c r="S47" s="11"/>
      <c r="T47" s="11"/>
      <c r="U47" s="11"/>
      <c r="V47" s="11"/>
      <c r="W47" s="11"/>
      <c r="X47" s="11"/>
      <c r="Y47" s="11"/>
      <c r="Z47" s="11"/>
      <c r="AA47" s="11"/>
      <c r="AB47" s="11"/>
    </row>
    <row r="48" spans="1:32" ht="17.25" customHeight="1" x14ac:dyDescent="0.2">
      <c r="A48" s="30">
        <v>4</v>
      </c>
      <c r="B48" s="23" t="s">
        <v>107</v>
      </c>
      <c r="C48" s="66"/>
      <c r="D48" s="66"/>
      <c r="E48" s="80"/>
      <c r="G48" s="11"/>
      <c r="H48" s="66"/>
      <c r="I48" s="66"/>
      <c r="J48" s="80"/>
      <c r="L48" s="11"/>
      <c r="M48" s="66"/>
      <c r="N48" s="66"/>
      <c r="O48" s="80"/>
      <c r="Q48" s="70"/>
      <c r="R48" s="98"/>
    </row>
    <row r="49" spans="1:28" ht="17.25" customHeight="1" x14ac:dyDescent="0.2">
      <c r="A49" s="11">
        <v>4.0999999999999996</v>
      </c>
      <c r="B49" s="6" t="s">
        <v>108</v>
      </c>
      <c r="C49" s="60">
        <v>100</v>
      </c>
      <c r="D49" s="60">
        <v>50</v>
      </c>
      <c r="E49" s="79">
        <v>25</v>
      </c>
      <c r="F49" s="59"/>
      <c r="G49" s="11"/>
      <c r="H49" s="60">
        <f>Summary!$F$16-G49</f>
        <v>0</v>
      </c>
      <c r="I49" s="69" t="str">
        <f ca="1">IFERROR(__xludf.DUMMYFUNCTION("SPARKLINE(J49,{""charttype"",""bar"";""max"",1;""min"",0;""color1"",IF(J49&gt;1,""red"",IF(J49&gt;0.75,""orange"",""green""))})"),"")</f>
        <v/>
      </c>
      <c r="J49" s="84">
        <f t="shared" ref="J49:J53" si="6">H49/C49</f>
        <v>0</v>
      </c>
      <c r="K49" s="59"/>
      <c r="L49" s="11"/>
      <c r="M49" s="60">
        <f>Summary!$F$16-L49</f>
        <v>0</v>
      </c>
      <c r="N49" s="60" t="str">
        <f ca="1">IFERROR(__xludf.DUMMYFUNCTION("SPARKLINE(O49,{""charttype"",""bar"";""max"",1;""min"",0;""color1"",IF(O49&gt;1,""red"",IF(O49&gt;0.75,""orange"",""green""))})"),"")</f>
        <v/>
      </c>
      <c r="O49" s="84">
        <f t="shared" ref="O49:O53" si="7">M49/D49</f>
        <v>0</v>
      </c>
      <c r="P49" s="59"/>
      <c r="Q49" s="70"/>
      <c r="R49" s="98" t="str">
        <f>IF(E49&lt;(Summary!$F$16-Q49),"Yes","No")</f>
        <v>No</v>
      </c>
    </row>
    <row r="50" spans="1:28" ht="17.25" customHeight="1" x14ac:dyDescent="0.2">
      <c r="A50" s="11">
        <v>4.2</v>
      </c>
      <c r="B50" s="6" t="s">
        <v>109</v>
      </c>
      <c r="C50" s="60">
        <v>100</v>
      </c>
      <c r="D50" s="60">
        <v>50</v>
      </c>
      <c r="E50" s="79">
        <v>25</v>
      </c>
      <c r="F50" s="59"/>
      <c r="G50" s="11"/>
      <c r="H50" s="60">
        <f>Summary!$F$16-G50</f>
        <v>0</v>
      </c>
      <c r="I50" s="69" t="str">
        <f ca="1">IFERROR(__xludf.DUMMYFUNCTION("SPARKLINE(J50,{""charttype"",""bar"";""max"",1;""min"",0;""color1"",IF(J50&gt;1,""red"",IF(J50&gt;0.75,""orange"",""green""))})"),"")</f>
        <v/>
      </c>
      <c r="J50" s="84">
        <f t="shared" si="6"/>
        <v>0</v>
      </c>
      <c r="K50" s="59"/>
      <c r="L50" s="11"/>
      <c r="M50" s="60">
        <f>Summary!$F$16-L50</f>
        <v>0</v>
      </c>
      <c r="N50" s="60" t="str">
        <f ca="1">IFERROR(__xludf.DUMMYFUNCTION("SPARKLINE(O50,{""charttype"",""bar"";""max"",1;""min"",0;""color1"",IF(O50&gt;1,""red"",IF(O50&gt;0.75,""orange"",""green""))})"),"")</f>
        <v/>
      </c>
      <c r="O50" s="84">
        <f t="shared" si="7"/>
        <v>0</v>
      </c>
      <c r="P50" s="59"/>
      <c r="Q50" s="70"/>
      <c r="R50" s="98" t="str">
        <f>IF(E50&lt;(Summary!$F$16-Q50),"Yes","No")</f>
        <v>No</v>
      </c>
    </row>
    <row r="51" spans="1:28" ht="17.25" customHeight="1" x14ac:dyDescent="0.2">
      <c r="A51" s="11">
        <v>4.3</v>
      </c>
      <c r="B51" s="6" t="s">
        <v>110</v>
      </c>
      <c r="C51" s="60">
        <v>100</v>
      </c>
      <c r="D51" s="60">
        <v>50</v>
      </c>
      <c r="E51" s="79">
        <v>25</v>
      </c>
      <c r="F51" s="59"/>
      <c r="G51" s="11"/>
      <c r="H51" s="60">
        <f>Summary!$F$16-G51</f>
        <v>0</v>
      </c>
      <c r="I51" s="69" t="str">
        <f ca="1">IFERROR(__xludf.DUMMYFUNCTION("SPARKLINE(J51,{""charttype"",""bar"";""max"",1;""min"",0;""color1"",IF(J51&gt;1,""red"",IF(J51&gt;0.75,""orange"",""green""))})"),"")</f>
        <v/>
      </c>
      <c r="J51" s="84">
        <f t="shared" si="6"/>
        <v>0</v>
      </c>
      <c r="K51" s="59"/>
      <c r="L51" s="11"/>
      <c r="M51" s="60">
        <f>Summary!$F$16-L51</f>
        <v>0</v>
      </c>
      <c r="N51" s="60" t="str">
        <f ca="1">IFERROR(__xludf.DUMMYFUNCTION("SPARKLINE(O51,{""charttype"",""bar"";""max"",1;""min"",0;""color1"",IF(O51&gt;1,""red"",IF(O51&gt;0.75,""orange"",""green""))})"),"")</f>
        <v/>
      </c>
      <c r="O51" s="84">
        <f t="shared" si="7"/>
        <v>0</v>
      </c>
      <c r="P51" s="59"/>
      <c r="Q51" s="70"/>
      <c r="R51" s="98" t="str">
        <f>IF(E51&lt;(Summary!$F$16-Q51),"Yes","No")</f>
        <v>No</v>
      </c>
    </row>
    <row r="52" spans="1:28" ht="17.25" customHeight="1" x14ac:dyDescent="0.2">
      <c r="A52" s="11">
        <v>4.4000000000000004</v>
      </c>
      <c r="B52" s="6" t="s">
        <v>111</v>
      </c>
      <c r="C52" s="60">
        <v>100</v>
      </c>
      <c r="D52" s="60">
        <v>50</v>
      </c>
      <c r="E52" s="79">
        <v>25</v>
      </c>
      <c r="F52" s="59"/>
      <c r="G52" s="11"/>
      <c r="H52" s="60">
        <f>Summary!$F$16-G52</f>
        <v>0</v>
      </c>
      <c r="I52" s="69" t="str">
        <f ca="1">IFERROR(__xludf.DUMMYFUNCTION("SPARKLINE(J52,{""charttype"",""bar"";""max"",1;""min"",0;""color1"",IF(J52&gt;1,""red"",IF(J52&gt;0.75,""orange"",""green""))})"),"")</f>
        <v/>
      </c>
      <c r="J52" s="84">
        <f t="shared" si="6"/>
        <v>0</v>
      </c>
      <c r="K52" s="59"/>
      <c r="L52" s="11"/>
      <c r="M52" s="60">
        <f>Summary!$F$16-L52</f>
        <v>0</v>
      </c>
      <c r="N52" s="60" t="str">
        <f ca="1">IFERROR(__xludf.DUMMYFUNCTION("SPARKLINE(O52,{""charttype"",""bar"";""max"",1;""min"",0;""color1"",IF(O52&gt;1,""red"",IF(O52&gt;0.75,""orange"",""green""))})"),"")</f>
        <v/>
      </c>
      <c r="O52" s="84">
        <f t="shared" si="7"/>
        <v>0</v>
      </c>
      <c r="P52" s="59"/>
      <c r="Q52" s="70"/>
      <c r="R52" s="98" t="str">
        <f>IF(E52&lt;(Summary!$F$16-Q52),"Yes","No")</f>
        <v>No</v>
      </c>
    </row>
    <row r="53" spans="1:28" ht="17.25" customHeight="1" x14ac:dyDescent="0.2">
      <c r="A53" s="11">
        <v>4.5</v>
      </c>
      <c r="B53" s="6" t="s">
        <v>112</v>
      </c>
      <c r="C53" s="60">
        <v>100</v>
      </c>
      <c r="D53" s="60">
        <v>50</v>
      </c>
      <c r="E53" s="79">
        <v>25</v>
      </c>
      <c r="F53" s="59"/>
      <c r="G53" s="11"/>
      <c r="H53" s="60">
        <f>Summary!$F$16-G53</f>
        <v>0</v>
      </c>
      <c r="I53" s="69" t="str">
        <f ca="1">IFERROR(__xludf.DUMMYFUNCTION("SPARKLINE(J53,{""charttype"",""bar"";""max"",1;""min"",0;""color1"",IF(J53&gt;1,""red"",IF(J53&gt;0.75,""orange"",""green""))})"),"")</f>
        <v/>
      </c>
      <c r="J53" s="84">
        <f t="shared" si="6"/>
        <v>0</v>
      </c>
      <c r="K53" s="59"/>
      <c r="L53" s="11"/>
      <c r="M53" s="60">
        <f>Summary!$F$16-L53</f>
        <v>0</v>
      </c>
      <c r="N53" s="60" t="str">
        <f ca="1">IFERROR(__xludf.DUMMYFUNCTION("SPARKLINE(O53,{""charttype"",""bar"";""max"",1;""min"",0;""color1"",IF(O53&gt;1,""red"",IF(O53&gt;0.75,""orange"",""green""))})"),"")</f>
        <v/>
      </c>
      <c r="O53" s="84">
        <f t="shared" si="7"/>
        <v>0</v>
      </c>
      <c r="P53" s="59"/>
      <c r="Q53" s="70"/>
      <c r="R53" s="98" t="str">
        <f>IF(E53&lt;(Summary!$F$16-Q53),"Yes","No")</f>
        <v>No</v>
      </c>
    </row>
    <row r="54" spans="1:28" ht="17.25" customHeight="1" x14ac:dyDescent="0.2">
      <c r="C54" s="68"/>
      <c r="D54" s="68"/>
      <c r="E54" s="81"/>
      <c r="J54" s="86"/>
      <c r="O54" s="86"/>
      <c r="Q54" s="93"/>
      <c r="R54" s="100"/>
    </row>
    <row r="55" spans="1:28" ht="18.75" customHeight="1" x14ac:dyDescent="0.2">
      <c r="A55" s="61"/>
      <c r="B55" s="62"/>
      <c r="C55" s="63"/>
      <c r="D55" s="63"/>
      <c r="E55" s="76"/>
      <c r="F55" s="88" t="s">
        <v>46</v>
      </c>
      <c r="G55" s="65"/>
      <c r="H55" s="65"/>
      <c r="I55" s="65"/>
      <c r="J55" s="87"/>
      <c r="K55" s="88" t="s">
        <v>113</v>
      </c>
      <c r="L55" s="65"/>
      <c r="M55" s="65"/>
      <c r="N55" s="65"/>
      <c r="O55" s="89"/>
      <c r="P55" s="99" t="s">
        <v>114</v>
      </c>
      <c r="Q55" s="65"/>
      <c r="R55" s="87"/>
      <c r="S55" s="11"/>
      <c r="T55" s="11"/>
      <c r="U55" s="11"/>
      <c r="V55" s="11"/>
      <c r="W55" s="11"/>
      <c r="X55" s="11"/>
      <c r="Y55" s="11"/>
      <c r="Z55" s="11"/>
      <c r="AA55" s="11"/>
      <c r="AB55" s="11"/>
    </row>
    <row r="56" spans="1:28" ht="38.25" x14ac:dyDescent="0.2">
      <c r="A56" s="61"/>
      <c r="B56" s="62" t="s">
        <v>49</v>
      </c>
      <c r="C56" s="63" t="s">
        <v>50</v>
      </c>
      <c r="D56" s="63" t="s">
        <v>115</v>
      </c>
      <c r="E56" s="76" t="s">
        <v>116</v>
      </c>
      <c r="F56" s="75" t="s">
        <v>53</v>
      </c>
      <c r="G56" s="63" t="s">
        <v>54</v>
      </c>
      <c r="H56" s="63" t="s">
        <v>55</v>
      </c>
      <c r="I56" s="64" t="s">
        <v>56</v>
      </c>
      <c r="J56" s="87"/>
      <c r="K56" s="75" t="s">
        <v>117</v>
      </c>
      <c r="L56" s="63" t="s">
        <v>118</v>
      </c>
      <c r="M56" s="63" t="s">
        <v>119</v>
      </c>
      <c r="N56" s="64" t="s">
        <v>120</v>
      </c>
      <c r="O56" s="89"/>
      <c r="P56" s="94" t="s">
        <v>61</v>
      </c>
      <c r="Q56" s="92" t="s">
        <v>62</v>
      </c>
      <c r="R56" s="97" t="s">
        <v>63</v>
      </c>
      <c r="S56" s="11"/>
      <c r="T56" s="11"/>
      <c r="U56" s="11"/>
      <c r="V56" s="11"/>
      <c r="W56" s="11"/>
      <c r="X56" s="11"/>
      <c r="Y56" s="11"/>
      <c r="Z56" s="11"/>
      <c r="AA56" s="11"/>
      <c r="AB56" s="11"/>
    </row>
    <row r="57" spans="1:28" ht="17.25" customHeight="1" x14ac:dyDescent="0.2">
      <c r="A57" s="54">
        <v>5</v>
      </c>
      <c r="B57" s="55" t="s">
        <v>121</v>
      </c>
      <c r="C57" s="101"/>
      <c r="D57" s="66"/>
      <c r="E57" s="82"/>
      <c r="F57" s="59"/>
      <c r="G57" s="11"/>
      <c r="H57" s="11"/>
      <c r="I57" s="33"/>
      <c r="J57" s="35"/>
      <c r="K57" s="32"/>
      <c r="L57" s="11"/>
      <c r="M57" s="11"/>
      <c r="N57" s="11"/>
      <c r="O57" s="96"/>
      <c r="P57" s="95"/>
      <c r="Q57" s="70"/>
      <c r="R57" s="98"/>
      <c r="S57" s="11"/>
      <c r="T57" s="11"/>
      <c r="U57" s="11"/>
      <c r="V57" s="11"/>
      <c r="W57" s="11"/>
      <c r="X57" s="11"/>
      <c r="Y57" s="11"/>
      <c r="Z57" s="11"/>
      <c r="AA57" s="11"/>
      <c r="AB57" s="11"/>
    </row>
    <row r="58" spans="1:28" ht="17.25" customHeight="1" x14ac:dyDescent="0.2">
      <c r="A58" s="56">
        <v>5.0999999999999996</v>
      </c>
      <c r="B58" s="53" t="s">
        <v>122</v>
      </c>
      <c r="C58" s="67">
        <v>3000</v>
      </c>
      <c r="D58" s="60">
        <v>1200</v>
      </c>
      <c r="E58" s="79">
        <v>600</v>
      </c>
      <c r="F58" s="59"/>
      <c r="G58" s="11"/>
      <c r="H58" s="60">
        <f>Summary!$F$16-G58</f>
        <v>0</v>
      </c>
      <c r="I58" s="69" t="str">
        <f ca="1">IFERROR(__xludf.DUMMYFUNCTION("SPARKLINE(J58,{""charttype"",""bar"";""max"",1;""min"",0;""color1"",IF(J58&gt;1,""red"",IF(J58&gt;0.75,""orange"",""green""))})"),"")</f>
        <v/>
      </c>
      <c r="J58" s="84">
        <f t="shared" ref="J58:J86" si="8">H58/C58</f>
        <v>0</v>
      </c>
      <c r="K58" s="59"/>
      <c r="L58" s="11"/>
      <c r="M58" s="60">
        <f>Summary!$F$16-L58</f>
        <v>0</v>
      </c>
      <c r="N58" s="60" t="str">
        <f ca="1">IFERROR(__xludf.DUMMYFUNCTION("SPARKLINE(O58,{""charttype"",""bar"";""max"",1;""min"",0;""color1"",IF(O58&gt;1,""red"",IF(O58&gt;0.75,""orange"",""green""))})"),"")</f>
        <v/>
      </c>
      <c r="O58" s="84">
        <f t="shared" ref="O58:O86" si="9">M58/D58</f>
        <v>0</v>
      </c>
      <c r="P58" s="59"/>
      <c r="Q58" s="70"/>
      <c r="R58" s="98" t="str">
        <f>IF(E58&lt;(Summary!$F$16-Q58),"Yes","No")</f>
        <v>No</v>
      </c>
      <c r="S58" s="11"/>
      <c r="T58" s="11"/>
      <c r="U58" s="11"/>
      <c r="V58" s="11"/>
      <c r="W58" s="11"/>
      <c r="X58" s="11"/>
      <c r="Y58" s="11"/>
      <c r="Z58" s="11"/>
      <c r="AA58" s="11"/>
      <c r="AB58" s="11"/>
    </row>
    <row r="59" spans="1:28" ht="17.25" customHeight="1" x14ac:dyDescent="0.2">
      <c r="A59" s="56">
        <v>5.2</v>
      </c>
      <c r="B59" s="53" t="s">
        <v>123</v>
      </c>
      <c r="C59" s="67">
        <v>4000</v>
      </c>
      <c r="D59" s="60">
        <v>1200</v>
      </c>
      <c r="E59" s="79">
        <v>600</v>
      </c>
      <c r="F59" s="59"/>
      <c r="G59" s="11"/>
      <c r="H59" s="60">
        <f>Summary!$F$16-G59</f>
        <v>0</v>
      </c>
      <c r="I59" s="69" t="str">
        <f ca="1">IFERROR(__xludf.DUMMYFUNCTION("SPARKLINE(J59,{""charttype"",""bar"";""max"",1;""min"",0;""color1"",IF(J59&gt;1,""red"",IF(J59&gt;0.75,""orange"",""green""))})"),"")</f>
        <v/>
      </c>
      <c r="J59" s="84">
        <f t="shared" si="8"/>
        <v>0</v>
      </c>
      <c r="K59" s="59"/>
      <c r="L59" s="11"/>
      <c r="M59" s="60">
        <f>Summary!$F$16-L59</f>
        <v>0</v>
      </c>
      <c r="N59" s="60" t="str">
        <f ca="1">IFERROR(__xludf.DUMMYFUNCTION("SPARKLINE(O59,{""charttype"",""bar"";""max"",1;""min"",0;""color1"",IF(O59&gt;1,""red"",IF(O59&gt;0.75,""orange"",""green""))})"),"")</f>
        <v/>
      </c>
      <c r="O59" s="84">
        <f t="shared" si="9"/>
        <v>0</v>
      </c>
      <c r="P59" s="59"/>
      <c r="Q59" s="70"/>
      <c r="R59" s="98" t="str">
        <f>IF(E59&lt;(Summary!$F$16-Q59),"Yes","No")</f>
        <v>No</v>
      </c>
      <c r="S59" s="11"/>
      <c r="T59" s="11"/>
      <c r="U59" s="11"/>
      <c r="V59" s="11"/>
      <c r="W59" s="11"/>
      <c r="X59" s="11"/>
      <c r="Y59" s="11"/>
      <c r="Z59" s="11"/>
      <c r="AA59" s="11"/>
      <c r="AB59" s="11"/>
    </row>
    <row r="60" spans="1:28" ht="17.25" customHeight="1" x14ac:dyDescent="0.2">
      <c r="A60" s="56">
        <v>5.3</v>
      </c>
      <c r="B60" s="53" t="s">
        <v>124</v>
      </c>
      <c r="C60" s="67">
        <v>3500</v>
      </c>
      <c r="D60" s="60">
        <v>1200</v>
      </c>
      <c r="E60" s="79">
        <v>600</v>
      </c>
      <c r="F60" s="59"/>
      <c r="G60" s="11"/>
      <c r="H60" s="60">
        <f>Summary!$F$16-G60</f>
        <v>0</v>
      </c>
      <c r="I60" s="69" t="str">
        <f ca="1">IFERROR(__xludf.DUMMYFUNCTION("SPARKLINE(J60,{""charttype"",""bar"";""max"",1;""min"",0;""color1"",IF(J60&gt;1,""red"",IF(J60&gt;0.75,""orange"",""green""))})"),"")</f>
        <v/>
      </c>
      <c r="J60" s="84">
        <f t="shared" si="8"/>
        <v>0</v>
      </c>
      <c r="K60" s="59"/>
      <c r="L60" s="11"/>
      <c r="M60" s="60">
        <f>Summary!$F$16-L60</f>
        <v>0</v>
      </c>
      <c r="N60" s="60" t="str">
        <f ca="1">IFERROR(__xludf.DUMMYFUNCTION("SPARKLINE(O60,{""charttype"",""bar"";""max"",1;""min"",0;""color1"",IF(O60&gt;1,""red"",IF(O60&gt;0.75,""orange"",""green""))})"),"")</f>
        <v/>
      </c>
      <c r="O60" s="84">
        <f t="shared" si="9"/>
        <v>0</v>
      </c>
      <c r="P60" s="59"/>
      <c r="Q60" s="70"/>
      <c r="R60" s="98" t="str">
        <f>IF(E60&lt;(Summary!$F$16-Q60),"Yes","No")</f>
        <v>No</v>
      </c>
      <c r="S60" s="11"/>
      <c r="T60" s="11"/>
      <c r="U60" s="11"/>
      <c r="V60" s="11"/>
      <c r="W60" s="11"/>
      <c r="X60" s="11"/>
      <c r="Y60" s="11"/>
      <c r="Z60" s="11"/>
      <c r="AA60" s="11"/>
      <c r="AB60" s="11"/>
    </row>
    <row r="61" spans="1:28" ht="17.25" customHeight="1" x14ac:dyDescent="0.2">
      <c r="A61" s="56">
        <v>5.4</v>
      </c>
      <c r="B61" s="53" t="s">
        <v>125</v>
      </c>
      <c r="C61" s="67">
        <v>2500</v>
      </c>
      <c r="D61" s="60">
        <v>1200</v>
      </c>
      <c r="E61" s="79">
        <v>600</v>
      </c>
      <c r="F61" s="59"/>
      <c r="G61" s="11"/>
      <c r="H61" s="60">
        <f>Summary!$F$16-G61</f>
        <v>0</v>
      </c>
      <c r="I61" s="69" t="str">
        <f ca="1">IFERROR(__xludf.DUMMYFUNCTION("SPARKLINE(J61,{""charttype"",""bar"";""max"",1;""min"",0;""color1"",IF(J61&gt;1,""red"",IF(J61&gt;0.75,""orange"",""green""))})"),"")</f>
        <v/>
      </c>
      <c r="J61" s="84">
        <f t="shared" si="8"/>
        <v>0</v>
      </c>
      <c r="K61" s="59"/>
      <c r="L61" s="11"/>
      <c r="M61" s="60">
        <f>Summary!$F$16-L61</f>
        <v>0</v>
      </c>
      <c r="N61" s="60" t="str">
        <f ca="1">IFERROR(__xludf.DUMMYFUNCTION("SPARKLINE(O61,{""charttype"",""bar"";""max"",1;""min"",0;""color1"",IF(O61&gt;1,""red"",IF(O61&gt;0.75,""orange"",""green""))})"),"")</f>
        <v/>
      </c>
      <c r="O61" s="84">
        <f t="shared" si="9"/>
        <v>0</v>
      </c>
      <c r="P61" s="59"/>
      <c r="Q61" s="70"/>
      <c r="R61" s="98" t="str">
        <f>IF(E61&lt;(Summary!$F$16-Q61),"Yes","No")</f>
        <v>No</v>
      </c>
      <c r="S61" s="11"/>
      <c r="T61" s="11"/>
      <c r="U61" s="11"/>
      <c r="V61" s="11"/>
      <c r="W61" s="11"/>
      <c r="X61" s="11"/>
      <c r="Y61" s="11"/>
      <c r="Z61" s="11"/>
      <c r="AA61" s="11"/>
      <c r="AB61" s="11"/>
    </row>
    <row r="62" spans="1:28" ht="17.25" customHeight="1" x14ac:dyDescent="0.2">
      <c r="A62" s="56">
        <v>5.5</v>
      </c>
      <c r="B62" s="53" t="s">
        <v>126</v>
      </c>
      <c r="C62" s="67">
        <v>2500</v>
      </c>
      <c r="D62" s="60">
        <v>1200</v>
      </c>
      <c r="E62" s="79">
        <v>600</v>
      </c>
      <c r="F62" s="59"/>
      <c r="G62" s="11"/>
      <c r="H62" s="60">
        <f>Summary!$F$16-G62</f>
        <v>0</v>
      </c>
      <c r="I62" s="69" t="str">
        <f ca="1">IFERROR(__xludf.DUMMYFUNCTION("SPARKLINE(J62,{""charttype"",""bar"";""max"",1;""min"",0;""color1"",IF(J62&gt;1,""red"",IF(J62&gt;0.75,""orange"",""green""))})"),"")</f>
        <v/>
      </c>
      <c r="J62" s="84">
        <f t="shared" si="8"/>
        <v>0</v>
      </c>
      <c r="K62" s="59"/>
      <c r="L62" s="11"/>
      <c r="M62" s="60">
        <f>Summary!$F$16-L62</f>
        <v>0</v>
      </c>
      <c r="N62" s="60" t="str">
        <f ca="1">IFERROR(__xludf.DUMMYFUNCTION("SPARKLINE(O62,{""charttype"",""bar"";""max"",1;""min"",0;""color1"",IF(O62&gt;1,""red"",IF(O62&gt;0.75,""orange"",""green""))})"),"")</f>
        <v/>
      </c>
      <c r="O62" s="84">
        <f t="shared" si="9"/>
        <v>0</v>
      </c>
      <c r="P62" s="59"/>
      <c r="Q62" s="70"/>
      <c r="R62" s="98" t="str">
        <f>IF(E62&lt;(Summary!$F$16-Q62),"Yes","No")</f>
        <v>No</v>
      </c>
      <c r="S62" s="11"/>
      <c r="T62" s="11"/>
      <c r="U62" s="11"/>
      <c r="V62" s="11"/>
      <c r="W62" s="11"/>
      <c r="X62" s="11"/>
      <c r="Y62" s="11"/>
      <c r="Z62" s="11"/>
      <c r="AA62" s="11"/>
      <c r="AB62" s="11"/>
    </row>
    <row r="63" spans="1:28" ht="17.25" customHeight="1" x14ac:dyDescent="0.2">
      <c r="A63" s="56">
        <v>5.6</v>
      </c>
      <c r="B63" s="53" t="s">
        <v>127</v>
      </c>
      <c r="C63" s="67">
        <v>2500</v>
      </c>
      <c r="D63" s="60">
        <v>1200</v>
      </c>
      <c r="E63" s="79">
        <v>600</v>
      </c>
      <c r="F63" s="59"/>
      <c r="G63" s="11"/>
      <c r="H63" s="60">
        <f>Summary!$F$16-G63</f>
        <v>0</v>
      </c>
      <c r="I63" s="69" t="str">
        <f ca="1">IFERROR(__xludf.DUMMYFUNCTION("SPARKLINE(J63,{""charttype"",""bar"";""max"",1;""min"",0;""color1"",IF(J63&gt;1,""red"",IF(J63&gt;0.75,""orange"",""green""))})"),"")</f>
        <v/>
      </c>
      <c r="J63" s="84">
        <f t="shared" si="8"/>
        <v>0</v>
      </c>
      <c r="K63" s="59"/>
      <c r="L63" s="11"/>
      <c r="M63" s="60">
        <f>Summary!$F$16-L63</f>
        <v>0</v>
      </c>
      <c r="N63" s="60" t="str">
        <f ca="1">IFERROR(__xludf.DUMMYFUNCTION("SPARKLINE(O63,{""charttype"",""bar"";""max"",1;""min"",0;""color1"",IF(O63&gt;1,""red"",IF(O63&gt;0.75,""orange"",""green""))})"),"")</f>
        <v/>
      </c>
      <c r="O63" s="84">
        <f t="shared" si="9"/>
        <v>0</v>
      </c>
      <c r="P63" s="59"/>
      <c r="Q63" s="70"/>
      <c r="R63" s="98" t="str">
        <f>IF(E63&lt;(Summary!$F$16-Q63),"Yes","No")</f>
        <v>No</v>
      </c>
      <c r="S63" s="11"/>
      <c r="T63" s="11"/>
      <c r="U63" s="11"/>
      <c r="V63" s="11"/>
      <c r="W63" s="11"/>
      <c r="X63" s="11"/>
      <c r="Y63" s="11"/>
      <c r="Z63" s="11"/>
      <c r="AA63" s="11"/>
      <c r="AB63" s="11"/>
    </row>
    <row r="64" spans="1:28" ht="17.25" customHeight="1" x14ac:dyDescent="0.2">
      <c r="A64" s="56">
        <v>5.7</v>
      </c>
      <c r="B64" s="53" t="s">
        <v>128</v>
      </c>
      <c r="C64" s="67">
        <v>3000</v>
      </c>
      <c r="D64" s="60">
        <v>1200</v>
      </c>
      <c r="E64" s="79">
        <v>600</v>
      </c>
      <c r="F64" s="59"/>
      <c r="G64" s="11"/>
      <c r="H64" s="60">
        <f>Summary!$F$16-G64</f>
        <v>0</v>
      </c>
      <c r="I64" s="69" t="str">
        <f ca="1">IFERROR(__xludf.DUMMYFUNCTION("SPARKLINE(J64,{""charttype"",""bar"";""max"",1;""min"",0;""color1"",IF(J64&gt;1,""red"",IF(J64&gt;0.75,""orange"",""green""))})"),"")</f>
        <v/>
      </c>
      <c r="J64" s="84">
        <f t="shared" si="8"/>
        <v>0</v>
      </c>
      <c r="K64" s="59"/>
      <c r="L64" s="11"/>
      <c r="M64" s="60">
        <f>Summary!$F$16-L64</f>
        <v>0</v>
      </c>
      <c r="N64" s="60" t="str">
        <f ca="1">IFERROR(__xludf.DUMMYFUNCTION("SPARKLINE(O64,{""charttype"",""bar"";""max"",1;""min"",0;""color1"",IF(O64&gt;1,""red"",IF(O64&gt;0.75,""orange"",""green""))})"),"")</f>
        <v/>
      </c>
      <c r="O64" s="84">
        <f t="shared" si="9"/>
        <v>0</v>
      </c>
      <c r="P64" s="59"/>
      <c r="Q64" s="70"/>
      <c r="R64" s="98" t="str">
        <f>IF(E64&lt;(Summary!$F$16-Q64),"Yes","No")</f>
        <v>No</v>
      </c>
      <c r="S64" s="11"/>
      <c r="T64" s="11"/>
      <c r="U64" s="11"/>
      <c r="V64" s="11"/>
      <c r="W64" s="11"/>
      <c r="X64" s="11"/>
      <c r="Y64" s="11"/>
      <c r="Z64" s="11"/>
      <c r="AA64" s="11"/>
      <c r="AB64" s="11"/>
    </row>
    <row r="65" spans="1:28" ht="17.25" customHeight="1" x14ac:dyDescent="0.2">
      <c r="A65" s="56">
        <v>5.8</v>
      </c>
      <c r="B65" s="53" t="s">
        <v>129</v>
      </c>
      <c r="C65" s="60">
        <v>4000</v>
      </c>
      <c r="D65" s="60">
        <v>1200</v>
      </c>
      <c r="E65" s="79">
        <v>600</v>
      </c>
      <c r="F65" s="59"/>
      <c r="G65" s="11"/>
      <c r="H65" s="60">
        <f>Summary!$F$16-G65</f>
        <v>0</v>
      </c>
      <c r="I65" s="69" t="str">
        <f ca="1">IFERROR(__xludf.DUMMYFUNCTION("SPARKLINE(J65,{""charttype"",""bar"";""max"",1;""min"",0;""color1"",IF(J65&gt;1,""red"",IF(J65&gt;0.75,""orange"",""green""))})"),"")</f>
        <v/>
      </c>
      <c r="J65" s="84">
        <f t="shared" si="8"/>
        <v>0</v>
      </c>
      <c r="K65" s="59"/>
      <c r="L65" s="11"/>
      <c r="M65" s="60">
        <f>Summary!$F$16-L65</f>
        <v>0</v>
      </c>
      <c r="N65" s="60" t="str">
        <f ca="1">IFERROR(__xludf.DUMMYFUNCTION("SPARKLINE(O65,{""charttype"",""bar"";""max"",1;""min"",0;""color1"",IF(O65&gt;1,""red"",IF(O65&gt;0.75,""orange"",""green""))})"),"")</f>
        <v/>
      </c>
      <c r="O65" s="84">
        <f t="shared" si="9"/>
        <v>0</v>
      </c>
      <c r="P65" s="59"/>
      <c r="Q65" s="70"/>
      <c r="R65" s="98" t="str">
        <f>IF(E65&lt;(Summary!$F$16-Q65),"Yes","No")</f>
        <v>No</v>
      </c>
      <c r="S65" s="11"/>
      <c r="T65" s="11"/>
      <c r="U65" s="11"/>
      <c r="V65" s="11"/>
      <c r="W65" s="11"/>
      <c r="X65" s="11"/>
      <c r="Y65" s="11"/>
      <c r="Z65" s="11"/>
      <c r="AA65" s="11"/>
      <c r="AB65" s="11"/>
    </row>
    <row r="66" spans="1:28" ht="17.25" customHeight="1" x14ac:dyDescent="0.2">
      <c r="A66" s="56">
        <v>5.9</v>
      </c>
      <c r="B66" s="53" t="s">
        <v>130</v>
      </c>
      <c r="C66" s="60">
        <v>2500</v>
      </c>
      <c r="D66" s="60">
        <v>1200</v>
      </c>
      <c r="E66" s="79">
        <v>600</v>
      </c>
      <c r="F66" s="59"/>
      <c r="G66" s="11"/>
      <c r="H66" s="60">
        <f>Summary!$F$16-G66</f>
        <v>0</v>
      </c>
      <c r="I66" s="69" t="str">
        <f ca="1">IFERROR(__xludf.DUMMYFUNCTION("SPARKLINE(J66,{""charttype"",""bar"";""max"",1;""min"",0;""color1"",IF(J66&gt;1,""red"",IF(J66&gt;0.75,""orange"",""green""))})"),"")</f>
        <v/>
      </c>
      <c r="J66" s="84">
        <f t="shared" si="8"/>
        <v>0</v>
      </c>
      <c r="K66" s="59"/>
      <c r="L66" s="11"/>
      <c r="M66" s="60">
        <f>Summary!$F$16-L66</f>
        <v>0</v>
      </c>
      <c r="N66" s="60" t="str">
        <f ca="1">IFERROR(__xludf.DUMMYFUNCTION("SPARKLINE(O66,{""charttype"",""bar"";""max"",1;""min"",0;""color1"",IF(O66&gt;1,""red"",IF(O66&gt;0.75,""orange"",""green""))})"),"")</f>
        <v/>
      </c>
      <c r="O66" s="84">
        <f t="shared" si="9"/>
        <v>0</v>
      </c>
      <c r="P66" s="59"/>
      <c r="Q66" s="70"/>
      <c r="R66" s="98" t="str">
        <f>IF(E66&lt;(Summary!$F$16-Q66),"Yes","No")</f>
        <v>No</v>
      </c>
      <c r="S66" s="11"/>
      <c r="T66" s="11"/>
      <c r="U66" s="11"/>
      <c r="V66" s="11"/>
      <c r="W66" s="11"/>
      <c r="X66" s="11"/>
      <c r="Y66" s="11"/>
      <c r="Z66" s="11"/>
      <c r="AA66" s="11"/>
      <c r="AB66" s="11"/>
    </row>
    <row r="67" spans="1:28" ht="17.25" customHeight="1" x14ac:dyDescent="0.2">
      <c r="A67" s="57">
        <v>5.0999999999999996</v>
      </c>
      <c r="B67" s="53" t="s">
        <v>131</v>
      </c>
      <c r="C67" s="60">
        <v>2500</v>
      </c>
      <c r="D67" s="60">
        <v>1200</v>
      </c>
      <c r="E67" s="79">
        <v>600</v>
      </c>
      <c r="F67" s="59"/>
      <c r="G67" s="11"/>
      <c r="H67" s="60">
        <f>Summary!$F$16-G67</f>
        <v>0</v>
      </c>
      <c r="I67" s="69" t="str">
        <f ca="1">IFERROR(__xludf.DUMMYFUNCTION("SPARKLINE(J67,{""charttype"",""bar"";""max"",1;""min"",0;""color1"",IF(J67&gt;1,""red"",IF(J67&gt;0.75,""orange"",""green""))})"),"")</f>
        <v/>
      </c>
      <c r="J67" s="84">
        <f t="shared" si="8"/>
        <v>0</v>
      </c>
      <c r="K67" s="59"/>
      <c r="L67" s="11"/>
      <c r="M67" s="60">
        <f>Summary!$F$16-L67</f>
        <v>0</v>
      </c>
      <c r="N67" s="60" t="str">
        <f ca="1">IFERROR(__xludf.DUMMYFUNCTION("SPARKLINE(O67,{""charttype"",""bar"";""max"",1;""min"",0;""color1"",IF(O67&gt;1,""red"",IF(O67&gt;0.75,""orange"",""green""))})"),"")</f>
        <v/>
      </c>
      <c r="O67" s="84">
        <f t="shared" si="9"/>
        <v>0</v>
      </c>
      <c r="P67" s="59"/>
      <c r="Q67" s="70"/>
      <c r="R67" s="98" t="str">
        <f>IF(E67&lt;(Summary!$F$16-Q67),"Yes","No")</f>
        <v>No</v>
      </c>
      <c r="S67" s="11"/>
      <c r="T67" s="11"/>
      <c r="U67" s="11"/>
      <c r="V67" s="11"/>
      <c r="W67" s="11"/>
      <c r="X67" s="11"/>
      <c r="Y67" s="11"/>
      <c r="Z67" s="11"/>
      <c r="AA67" s="11"/>
      <c r="AB67" s="11"/>
    </row>
    <row r="68" spans="1:28" ht="17.25" customHeight="1" x14ac:dyDescent="0.2">
      <c r="A68" s="56">
        <v>5.1100000000000003</v>
      </c>
      <c r="B68" s="53" t="s">
        <v>132</v>
      </c>
      <c r="C68" s="60">
        <v>2500</v>
      </c>
      <c r="D68" s="60">
        <v>1200</v>
      </c>
      <c r="E68" s="79">
        <v>600</v>
      </c>
      <c r="F68" s="59"/>
      <c r="G68" s="11"/>
      <c r="H68" s="60">
        <f>Summary!$F$16-G68</f>
        <v>0</v>
      </c>
      <c r="I68" s="69" t="str">
        <f ca="1">IFERROR(__xludf.DUMMYFUNCTION("SPARKLINE(J68,{""charttype"",""bar"";""max"",1;""min"",0;""color1"",IF(J68&gt;1,""red"",IF(J68&gt;0.75,""orange"",""green""))})"),"")</f>
        <v/>
      </c>
      <c r="J68" s="84">
        <f t="shared" si="8"/>
        <v>0</v>
      </c>
      <c r="K68" s="59"/>
      <c r="L68" s="11"/>
      <c r="M68" s="60">
        <f>Summary!$F$16-L68</f>
        <v>0</v>
      </c>
      <c r="N68" s="60" t="str">
        <f ca="1">IFERROR(__xludf.DUMMYFUNCTION("SPARKLINE(O68,{""charttype"",""bar"";""max"",1;""min"",0;""color1"",IF(O68&gt;1,""red"",IF(O68&gt;0.75,""orange"",""green""))})"),"")</f>
        <v/>
      </c>
      <c r="O68" s="84">
        <f t="shared" si="9"/>
        <v>0</v>
      </c>
      <c r="P68" s="59"/>
      <c r="Q68" s="70"/>
      <c r="R68" s="98" t="str">
        <f>IF(E68&lt;(Summary!$F$16-Q68),"Yes","No")</f>
        <v>No</v>
      </c>
      <c r="S68" s="11"/>
      <c r="T68" s="11"/>
      <c r="U68" s="11"/>
      <c r="V68" s="11"/>
      <c r="W68" s="11"/>
      <c r="X68" s="11"/>
      <c r="Y68" s="11"/>
      <c r="Z68" s="11"/>
      <c r="AA68" s="11"/>
      <c r="AB68" s="11"/>
    </row>
    <row r="69" spans="1:28" ht="17.25" customHeight="1" x14ac:dyDescent="0.2">
      <c r="A69" s="56">
        <v>5.12</v>
      </c>
      <c r="B69" s="53" t="s">
        <v>133</v>
      </c>
      <c r="C69" s="60">
        <v>4000</v>
      </c>
      <c r="D69" s="60">
        <v>1200</v>
      </c>
      <c r="E69" s="79">
        <v>600</v>
      </c>
      <c r="F69" s="59"/>
      <c r="G69" s="11"/>
      <c r="H69" s="60">
        <f>Summary!$F$16-G69</f>
        <v>0</v>
      </c>
      <c r="I69" s="69" t="str">
        <f ca="1">IFERROR(__xludf.DUMMYFUNCTION("SPARKLINE(J69,{""charttype"",""bar"";""max"",1;""min"",0;""color1"",IF(J69&gt;1,""red"",IF(J69&gt;0.75,""orange"",""green""))})"),"")</f>
        <v/>
      </c>
      <c r="J69" s="84">
        <f t="shared" si="8"/>
        <v>0</v>
      </c>
      <c r="K69" s="59"/>
      <c r="L69" s="11"/>
      <c r="M69" s="60">
        <f>Summary!$F$16-L69</f>
        <v>0</v>
      </c>
      <c r="N69" s="60" t="str">
        <f ca="1">IFERROR(__xludf.DUMMYFUNCTION("SPARKLINE(O69,{""charttype"",""bar"";""max"",1;""min"",0;""color1"",IF(O69&gt;1,""red"",IF(O69&gt;0.75,""orange"",""green""))})"),"")</f>
        <v/>
      </c>
      <c r="O69" s="84">
        <f t="shared" si="9"/>
        <v>0</v>
      </c>
      <c r="P69" s="59"/>
      <c r="Q69" s="70"/>
      <c r="R69" s="98" t="str">
        <f>IF(E69&lt;(Summary!$F$16-Q69),"Yes","No")</f>
        <v>No</v>
      </c>
      <c r="S69" s="11"/>
      <c r="T69" s="11"/>
      <c r="U69" s="11"/>
      <c r="V69" s="11"/>
      <c r="W69" s="11"/>
      <c r="X69" s="11"/>
      <c r="Y69" s="11"/>
      <c r="Z69" s="11"/>
      <c r="AA69" s="11"/>
      <c r="AB69" s="11"/>
    </row>
    <row r="70" spans="1:28" ht="17.25" customHeight="1" x14ac:dyDescent="0.2">
      <c r="A70" s="56">
        <v>5.13</v>
      </c>
      <c r="B70" s="53" t="s">
        <v>134</v>
      </c>
      <c r="C70" s="60">
        <v>6000</v>
      </c>
      <c r="D70" s="60">
        <v>1200</v>
      </c>
      <c r="E70" s="79">
        <v>600</v>
      </c>
      <c r="F70" s="59"/>
      <c r="G70" s="11"/>
      <c r="H70" s="60">
        <f>Summary!$F$16-G70</f>
        <v>0</v>
      </c>
      <c r="I70" s="69" t="str">
        <f ca="1">IFERROR(__xludf.DUMMYFUNCTION("SPARKLINE(J70,{""charttype"",""bar"";""max"",1;""min"",0;""color1"",IF(J70&gt;1,""red"",IF(J70&gt;0.75,""orange"",""green""))})"),"")</f>
        <v/>
      </c>
      <c r="J70" s="84">
        <f t="shared" si="8"/>
        <v>0</v>
      </c>
      <c r="K70" s="59"/>
      <c r="L70" s="11"/>
      <c r="M70" s="60">
        <f>Summary!$F$16-L70</f>
        <v>0</v>
      </c>
      <c r="N70" s="60" t="str">
        <f ca="1">IFERROR(__xludf.DUMMYFUNCTION("SPARKLINE(O70,{""charttype"",""bar"";""max"",1;""min"",0;""color1"",IF(O70&gt;1,""red"",IF(O70&gt;0.75,""orange"",""green""))})"),"")</f>
        <v/>
      </c>
      <c r="O70" s="84">
        <f t="shared" si="9"/>
        <v>0</v>
      </c>
      <c r="P70" s="59"/>
      <c r="Q70" s="70"/>
      <c r="R70" s="98" t="str">
        <f>IF(E70&lt;(Summary!$F$16-Q70),"Yes","No")</f>
        <v>No</v>
      </c>
      <c r="S70" s="11"/>
      <c r="T70" s="11"/>
      <c r="U70" s="11"/>
      <c r="V70" s="11"/>
      <c r="W70" s="11"/>
      <c r="X70" s="11"/>
      <c r="Y70" s="11"/>
      <c r="Z70" s="11"/>
      <c r="AA70" s="11"/>
      <c r="AB70" s="11"/>
    </row>
    <row r="71" spans="1:28" ht="17.25" customHeight="1" x14ac:dyDescent="0.2">
      <c r="A71" s="56">
        <v>5.14</v>
      </c>
      <c r="B71" s="53" t="s">
        <v>135</v>
      </c>
      <c r="C71" s="60">
        <v>3000</v>
      </c>
      <c r="D71" s="60">
        <v>1200</v>
      </c>
      <c r="E71" s="79">
        <v>600</v>
      </c>
      <c r="F71" s="59"/>
      <c r="G71" s="11"/>
      <c r="H71" s="60">
        <f>Summary!$F$16-G71</f>
        <v>0</v>
      </c>
      <c r="I71" s="69" t="str">
        <f ca="1">IFERROR(__xludf.DUMMYFUNCTION("SPARKLINE(J71,{""charttype"",""bar"";""max"",1;""min"",0;""color1"",IF(J71&gt;1,""red"",IF(J71&gt;0.75,""orange"",""green""))})"),"")</f>
        <v/>
      </c>
      <c r="J71" s="84">
        <f t="shared" si="8"/>
        <v>0</v>
      </c>
      <c r="K71" s="59"/>
      <c r="L71" s="11"/>
      <c r="M71" s="60">
        <f>Summary!$F$16-L71</f>
        <v>0</v>
      </c>
      <c r="N71" s="60" t="str">
        <f ca="1">IFERROR(__xludf.DUMMYFUNCTION("SPARKLINE(O71,{""charttype"",""bar"";""max"",1;""min"",0;""color1"",IF(O71&gt;1,""red"",IF(O71&gt;0.75,""orange"",""green""))})"),"")</f>
        <v/>
      </c>
      <c r="O71" s="84">
        <f t="shared" si="9"/>
        <v>0</v>
      </c>
      <c r="P71" s="59"/>
      <c r="Q71" s="70"/>
      <c r="R71" s="98" t="str">
        <f>IF(E71&lt;(Summary!$F$16-Q71),"Yes","No")</f>
        <v>No</v>
      </c>
      <c r="S71" s="11"/>
      <c r="T71" s="11"/>
      <c r="U71" s="11"/>
      <c r="V71" s="11"/>
      <c r="W71" s="11"/>
      <c r="X71" s="11"/>
      <c r="Y71" s="11"/>
      <c r="Z71" s="11"/>
      <c r="AA71" s="11"/>
      <c r="AB71" s="11"/>
    </row>
    <row r="72" spans="1:28" ht="17.25" customHeight="1" x14ac:dyDescent="0.2">
      <c r="A72" s="56">
        <v>5.15</v>
      </c>
      <c r="B72" s="53" t="s">
        <v>136</v>
      </c>
      <c r="C72" s="60">
        <v>3000</v>
      </c>
      <c r="D72" s="60">
        <v>1200</v>
      </c>
      <c r="E72" s="79">
        <v>600</v>
      </c>
      <c r="F72" s="59"/>
      <c r="G72" s="11"/>
      <c r="H72" s="60">
        <f>Summary!$F$16-G72</f>
        <v>0</v>
      </c>
      <c r="I72" s="69" t="str">
        <f ca="1">IFERROR(__xludf.DUMMYFUNCTION("SPARKLINE(J72,{""charttype"",""bar"";""max"",1;""min"",0;""color1"",IF(J72&gt;1,""red"",IF(J72&gt;0.75,""orange"",""green""))})"),"")</f>
        <v/>
      </c>
      <c r="J72" s="84">
        <f t="shared" si="8"/>
        <v>0</v>
      </c>
      <c r="K72" s="59"/>
      <c r="L72" s="11"/>
      <c r="M72" s="60">
        <f>Summary!$F$16-L72</f>
        <v>0</v>
      </c>
      <c r="N72" s="60" t="str">
        <f ca="1">IFERROR(__xludf.DUMMYFUNCTION("SPARKLINE(O72,{""charttype"",""bar"";""max"",1;""min"",0;""color1"",IF(O72&gt;1,""red"",IF(O72&gt;0.75,""orange"",""green""))})"),"")</f>
        <v/>
      </c>
      <c r="O72" s="84">
        <f t="shared" si="9"/>
        <v>0</v>
      </c>
      <c r="P72" s="59"/>
      <c r="Q72" s="70"/>
      <c r="R72" s="98" t="str">
        <f>IF(E72&lt;(Summary!$F$16-Q72),"Yes","No")</f>
        <v>No</v>
      </c>
      <c r="S72" s="11"/>
      <c r="T72" s="11"/>
      <c r="U72" s="11"/>
      <c r="V72" s="11"/>
      <c r="W72" s="11"/>
      <c r="X72" s="11"/>
      <c r="Y72" s="11"/>
      <c r="Z72" s="11"/>
      <c r="AA72" s="11"/>
      <c r="AB72" s="11"/>
    </row>
    <row r="73" spans="1:28" ht="17.25" customHeight="1" x14ac:dyDescent="0.2">
      <c r="A73" s="56">
        <v>5.16</v>
      </c>
      <c r="B73" s="53" t="s">
        <v>137</v>
      </c>
      <c r="C73" s="60">
        <v>1800</v>
      </c>
      <c r="D73" s="60">
        <v>1200</v>
      </c>
      <c r="E73" s="79">
        <v>600</v>
      </c>
      <c r="F73" s="59"/>
      <c r="G73" s="11"/>
      <c r="H73" s="60">
        <f>Summary!$F$16-G73</f>
        <v>0</v>
      </c>
      <c r="I73" s="69" t="str">
        <f ca="1">IFERROR(__xludf.DUMMYFUNCTION("SPARKLINE(J73,{""charttype"",""bar"";""max"",1;""min"",0;""color1"",IF(J73&gt;1,""red"",IF(J73&gt;0.75,""orange"",""green""))})"),"")</f>
        <v/>
      </c>
      <c r="J73" s="84">
        <f t="shared" si="8"/>
        <v>0</v>
      </c>
      <c r="K73" s="59"/>
      <c r="L73" s="11"/>
      <c r="M73" s="60">
        <f>Summary!$F$16-L73</f>
        <v>0</v>
      </c>
      <c r="N73" s="60" t="str">
        <f ca="1">IFERROR(__xludf.DUMMYFUNCTION("SPARKLINE(O73,{""charttype"",""bar"";""max"",1;""min"",0;""color1"",IF(O73&gt;1,""red"",IF(O73&gt;0.75,""orange"",""green""))})"),"")</f>
        <v/>
      </c>
      <c r="O73" s="84">
        <f t="shared" si="9"/>
        <v>0</v>
      </c>
      <c r="P73" s="59"/>
      <c r="Q73" s="70"/>
      <c r="R73" s="98" t="str">
        <f>IF(E73&lt;(Summary!$F$16-Q73),"Yes","No")</f>
        <v>No</v>
      </c>
      <c r="S73" s="11"/>
      <c r="T73" s="11"/>
      <c r="U73" s="11"/>
      <c r="V73" s="11"/>
      <c r="W73" s="11"/>
      <c r="X73" s="11"/>
      <c r="Y73" s="11"/>
      <c r="Z73" s="11"/>
      <c r="AA73" s="11"/>
      <c r="AB73" s="11"/>
    </row>
    <row r="74" spans="1:28" ht="17.25" customHeight="1" x14ac:dyDescent="0.2">
      <c r="A74" s="56">
        <v>5.17</v>
      </c>
      <c r="B74" s="53" t="s">
        <v>138</v>
      </c>
      <c r="C74" s="60">
        <v>1800</v>
      </c>
      <c r="D74" s="60">
        <v>1200</v>
      </c>
      <c r="E74" s="79">
        <v>600</v>
      </c>
      <c r="F74" s="59"/>
      <c r="G74" s="11"/>
      <c r="H74" s="60">
        <f>Summary!$F$16-G74</f>
        <v>0</v>
      </c>
      <c r="I74" s="69" t="str">
        <f ca="1">IFERROR(__xludf.DUMMYFUNCTION("SPARKLINE(J74,{""charttype"",""bar"";""max"",1;""min"",0;""color1"",IF(J74&gt;1,""red"",IF(J74&gt;0.75,""orange"",""green""))})"),"")</f>
        <v/>
      </c>
      <c r="J74" s="84">
        <f t="shared" si="8"/>
        <v>0</v>
      </c>
      <c r="K74" s="59"/>
      <c r="L74" s="11"/>
      <c r="M74" s="60">
        <f>Summary!$F$16-L74</f>
        <v>0</v>
      </c>
      <c r="N74" s="60" t="str">
        <f ca="1">IFERROR(__xludf.DUMMYFUNCTION("SPARKLINE(O74,{""charttype"",""bar"";""max"",1;""min"",0;""color1"",IF(O74&gt;1,""red"",IF(O74&gt;0.75,""orange"",""green""))})"),"")</f>
        <v/>
      </c>
      <c r="O74" s="84">
        <f t="shared" si="9"/>
        <v>0</v>
      </c>
      <c r="P74" s="59"/>
      <c r="Q74" s="70"/>
      <c r="R74" s="98" t="str">
        <f>IF(E74&lt;(Summary!$F$16-Q74),"Yes","No")</f>
        <v>No</v>
      </c>
      <c r="S74" s="11"/>
      <c r="T74" s="11"/>
      <c r="U74" s="11"/>
      <c r="V74" s="11"/>
      <c r="W74" s="11"/>
      <c r="X74" s="11"/>
      <c r="Y74" s="11"/>
      <c r="Z74" s="11"/>
      <c r="AA74" s="11"/>
      <c r="AB74" s="11"/>
    </row>
    <row r="75" spans="1:28" ht="17.25" customHeight="1" x14ac:dyDescent="0.2">
      <c r="A75" s="56">
        <v>5.18</v>
      </c>
      <c r="B75" s="53" t="s">
        <v>139</v>
      </c>
      <c r="C75" s="60">
        <v>1800</v>
      </c>
      <c r="D75" s="60">
        <v>1200</v>
      </c>
      <c r="E75" s="79">
        <v>600</v>
      </c>
      <c r="F75" s="59"/>
      <c r="G75" s="11"/>
      <c r="H75" s="60">
        <f>Summary!$F$16-G75</f>
        <v>0</v>
      </c>
      <c r="I75" s="69" t="str">
        <f ca="1">IFERROR(__xludf.DUMMYFUNCTION("SPARKLINE(J75,{""charttype"",""bar"";""max"",1;""min"",0;""color1"",IF(J75&gt;1,""red"",IF(J75&gt;0.75,""orange"",""green""))})"),"")</f>
        <v/>
      </c>
      <c r="J75" s="84">
        <f t="shared" si="8"/>
        <v>0</v>
      </c>
      <c r="K75" s="59"/>
      <c r="L75" s="11"/>
      <c r="M75" s="60">
        <f>Summary!$F$16-L75</f>
        <v>0</v>
      </c>
      <c r="N75" s="60" t="str">
        <f ca="1">IFERROR(__xludf.DUMMYFUNCTION("SPARKLINE(O75,{""charttype"",""bar"";""max"",1;""min"",0;""color1"",IF(O75&gt;1,""red"",IF(O75&gt;0.75,""orange"",""green""))})"),"")</f>
        <v/>
      </c>
      <c r="O75" s="84">
        <f t="shared" si="9"/>
        <v>0</v>
      </c>
      <c r="P75" s="59"/>
      <c r="Q75" s="70"/>
      <c r="R75" s="98" t="str">
        <f>IF(E75&lt;(Summary!$F$16-Q75),"Yes","No")</f>
        <v>No</v>
      </c>
      <c r="S75" s="11"/>
      <c r="T75" s="11"/>
      <c r="U75" s="11"/>
      <c r="V75" s="11"/>
      <c r="W75" s="11"/>
      <c r="X75" s="11"/>
      <c r="Y75" s="11"/>
      <c r="Z75" s="11"/>
      <c r="AA75" s="11"/>
      <c r="AB75" s="11"/>
    </row>
    <row r="76" spans="1:28" ht="17.25" customHeight="1" x14ac:dyDescent="0.2">
      <c r="A76" s="56">
        <v>5.19</v>
      </c>
      <c r="B76" s="53" t="s">
        <v>140</v>
      </c>
      <c r="C76" s="60">
        <v>3000</v>
      </c>
      <c r="D76" s="60">
        <v>1200</v>
      </c>
      <c r="E76" s="79">
        <v>600</v>
      </c>
      <c r="F76" s="59"/>
      <c r="G76" s="11"/>
      <c r="H76" s="60">
        <f>Summary!$F$16-G76</f>
        <v>0</v>
      </c>
      <c r="I76" s="69" t="str">
        <f ca="1">IFERROR(__xludf.DUMMYFUNCTION("SPARKLINE(J76,{""charttype"",""bar"";""max"",1;""min"",0;""color1"",IF(J76&gt;1,""red"",IF(J76&gt;0.75,""orange"",""green""))})"),"")</f>
        <v/>
      </c>
      <c r="J76" s="84">
        <f t="shared" si="8"/>
        <v>0</v>
      </c>
      <c r="K76" s="59"/>
      <c r="L76" s="11"/>
      <c r="M76" s="60">
        <f>Summary!$F$16-L76</f>
        <v>0</v>
      </c>
      <c r="N76" s="60" t="str">
        <f ca="1">IFERROR(__xludf.DUMMYFUNCTION("SPARKLINE(O76,{""charttype"",""bar"";""max"",1;""min"",0;""color1"",IF(O76&gt;1,""red"",IF(O76&gt;0.75,""orange"",""green""))})"),"")</f>
        <v/>
      </c>
      <c r="O76" s="84">
        <f t="shared" si="9"/>
        <v>0</v>
      </c>
      <c r="P76" s="59"/>
      <c r="Q76" s="70"/>
      <c r="R76" s="98" t="str">
        <f>IF(E76&lt;(Summary!$F$16-Q76),"Yes","No")</f>
        <v>No</v>
      </c>
      <c r="S76" s="11"/>
      <c r="T76" s="11"/>
      <c r="U76" s="11"/>
      <c r="V76" s="11"/>
      <c r="W76" s="11"/>
      <c r="X76" s="11"/>
      <c r="Y76" s="11"/>
      <c r="Z76" s="11"/>
      <c r="AA76" s="11"/>
      <c r="AB76" s="11"/>
    </row>
    <row r="77" spans="1:28" ht="17.25" customHeight="1" x14ac:dyDescent="0.2">
      <c r="A77" s="57">
        <v>5.2</v>
      </c>
      <c r="B77" s="53" t="s">
        <v>141</v>
      </c>
      <c r="C77" s="60">
        <v>3000</v>
      </c>
      <c r="D77" s="60">
        <v>1200</v>
      </c>
      <c r="E77" s="79">
        <v>600</v>
      </c>
      <c r="F77" s="59"/>
      <c r="G77" s="11"/>
      <c r="H77" s="60">
        <f>Summary!$F$16-G77</f>
        <v>0</v>
      </c>
      <c r="I77" s="69" t="str">
        <f ca="1">IFERROR(__xludf.DUMMYFUNCTION("SPARKLINE(J77,{""charttype"",""bar"";""max"",1;""min"",0;""color1"",IF(J77&gt;1,""red"",IF(J77&gt;0.75,""orange"",""green""))})"),"")</f>
        <v/>
      </c>
      <c r="J77" s="84">
        <f t="shared" si="8"/>
        <v>0</v>
      </c>
      <c r="K77" s="59"/>
      <c r="L77" s="11"/>
      <c r="M77" s="60">
        <f>Summary!$F$16-L77</f>
        <v>0</v>
      </c>
      <c r="N77" s="60" t="str">
        <f ca="1">IFERROR(__xludf.DUMMYFUNCTION("SPARKLINE(O77,{""charttype"",""bar"";""max"",1;""min"",0;""color1"",IF(O77&gt;1,""red"",IF(O77&gt;0.75,""orange"",""green""))})"),"")</f>
        <v/>
      </c>
      <c r="O77" s="84">
        <f t="shared" si="9"/>
        <v>0</v>
      </c>
      <c r="P77" s="59"/>
      <c r="Q77" s="70"/>
      <c r="R77" s="98" t="str">
        <f>IF(E77&lt;(Summary!$F$16-Q77),"Yes","No")</f>
        <v>No</v>
      </c>
      <c r="S77" s="11"/>
      <c r="T77" s="11"/>
      <c r="U77" s="11"/>
      <c r="V77" s="11"/>
      <c r="W77" s="11"/>
      <c r="X77" s="11"/>
      <c r="Y77" s="11"/>
      <c r="Z77" s="11"/>
      <c r="AA77" s="11"/>
      <c r="AB77" s="11"/>
    </row>
    <row r="78" spans="1:28" ht="17.25" customHeight="1" x14ac:dyDescent="0.2">
      <c r="A78" s="56">
        <v>5.21</v>
      </c>
      <c r="B78" s="53" t="s">
        <v>142</v>
      </c>
      <c r="C78" s="60">
        <v>3000</v>
      </c>
      <c r="D78" s="60">
        <v>1200</v>
      </c>
      <c r="E78" s="79">
        <v>600</v>
      </c>
      <c r="F78" s="59"/>
      <c r="G78" s="11"/>
      <c r="H78" s="60">
        <f>Summary!$F$16-G78</f>
        <v>0</v>
      </c>
      <c r="I78" s="69" t="str">
        <f ca="1">IFERROR(__xludf.DUMMYFUNCTION("SPARKLINE(J78,{""charttype"",""bar"";""max"",1;""min"",0;""color1"",IF(J78&gt;1,""red"",IF(J78&gt;0.75,""orange"",""green""))})"),"")</f>
        <v/>
      </c>
      <c r="J78" s="84">
        <f t="shared" si="8"/>
        <v>0</v>
      </c>
      <c r="K78" s="59"/>
      <c r="L78" s="11"/>
      <c r="M78" s="60">
        <f>Summary!$F$16-L78</f>
        <v>0</v>
      </c>
      <c r="N78" s="60" t="str">
        <f ca="1">IFERROR(__xludf.DUMMYFUNCTION("SPARKLINE(O78,{""charttype"",""bar"";""max"",1;""min"",0;""color1"",IF(O78&gt;1,""red"",IF(O78&gt;0.75,""orange"",""green""))})"),"")</f>
        <v/>
      </c>
      <c r="O78" s="84">
        <f t="shared" si="9"/>
        <v>0</v>
      </c>
      <c r="P78" s="59"/>
      <c r="Q78" s="70"/>
      <c r="R78" s="98" t="str">
        <f>IF(E78&lt;(Summary!$F$16-Q78),"Yes","No")</f>
        <v>No</v>
      </c>
      <c r="S78" s="11"/>
      <c r="T78" s="11"/>
      <c r="U78" s="11"/>
      <c r="V78" s="11"/>
      <c r="W78" s="11"/>
      <c r="X78" s="11"/>
      <c r="Y78" s="11"/>
      <c r="Z78" s="11"/>
      <c r="AA78" s="11"/>
      <c r="AB78" s="11"/>
    </row>
    <row r="79" spans="1:28" ht="17.25" customHeight="1" x14ac:dyDescent="0.2">
      <c r="A79" s="56">
        <v>5.22</v>
      </c>
      <c r="B79" s="53" t="s">
        <v>143</v>
      </c>
      <c r="C79" s="60">
        <v>3000</v>
      </c>
      <c r="D79" s="60">
        <v>3000</v>
      </c>
      <c r="E79" s="79">
        <v>600</v>
      </c>
      <c r="F79" s="59"/>
      <c r="G79" s="11"/>
      <c r="H79" s="60">
        <f>Summary!$F$16-G79</f>
        <v>0</v>
      </c>
      <c r="I79" s="69" t="str">
        <f ca="1">IFERROR(__xludf.DUMMYFUNCTION("SPARKLINE(J79,{""charttype"",""bar"";""max"",1;""min"",0;""color1"",IF(J79&gt;1,""red"",IF(J79&gt;0.75,""orange"",""green""))})"),"")</f>
        <v/>
      </c>
      <c r="J79" s="84">
        <f t="shared" si="8"/>
        <v>0</v>
      </c>
      <c r="K79" s="59"/>
      <c r="L79" s="11"/>
      <c r="M79" s="60">
        <f>Summary!$F$16-L79</f>
        <v>0</v>
      </c>
      <c r="N79" s="60" t="str">
        <f ca="1">IFERROR(__xludf.DUMMYFUNCTION("SPARKLINE(O79,{""charttype"",""bar"";""max"",1;""min"",0;""color1"",IF(O79&gt;1,""red"",IF(O79&gt;0.75,""orange"",""green""))})"),"")</f>
        <v/>
      </c>
      <c r="O79" s="84">
        <f t="shared" si="9"/>
        <v>0</v>
      </c>
      <c r="P79" s="59"/>
      <c r="Q79" s="70"/>
      <c r="R79" s="98" t="str">
        <f>IF(E79&lt;(Summary!$F$16-Q79),"Yes","No")</f>
        <v>No</v>
      </c>
      <c r="S79" s="11"/>
      <c r="T79" s="11"/>
      <c r="U79" s="11"/>
      <c r="V79" s="11"/>
      <c r="W79" s="11"/>
      <c r="X79" s="11"/>
      <c r="Y79" s="11"/>
      <c r="Z79" s="11"/>
      <c r="AA79" s="11"/>
      <c r="AB79" s="11"/>
    </row>
    <row r="80" spans="1:28" ht="17.25" customHeight="1" x14ac:dyDescent="0.2">
      <c r="A80" s="56">
        <v>5.23</v>
      </c>
      <c r="B80" s="53" t="s">
        <v>144</v>
      </c>
      <c r="C80" s="60">
        <v>6000</v>
      </c>
      <c r="D80" s="60">
        <v>4400</v>
      </c>
      <c r="E80" s="79">
        <v>600</v>
      </c>
      <c r="F80" s="59"/>
      <c r="G80" s="11"/>
      <c r="H80" s="60">
        <f>Summary!$F$16-G80</f>
        <v>0</v>
      </c>
      <c r="I80" s="69" t="str">
        <f ca="1">IFERROR(__xludf.DUMMYFUNCTION("SPARKLINE(J80,{""charttype"",""bar"";""max"",1;""min"",0;""color1"",IF(J80&gt;1,""red"",IF(J80&gt;0.75,""orange"",""green""))})"),"")</f>
        <v/>
      </c>
      <c r="J80" s="84">
        <f t="shared" si="8"/>
        <v>0</v>
      </c>
      <c r="K80" s="59"/>
      <c r="L80" s="11"/>
      <c r="M80" s="60">
        <f>Summary!$F$16-L80</f>
        <v>0</v>
      </c>
      <c r="N80" s="60" t="str">
        <f ca="1">IFERROR(__xludf.DUMMYFUNCTION("SPARKLINE(O80,{""charttype"",""bar"";""max"",1;""min"",0;""color1"",IF(O80&gt;1,""red"",IF(O80&gt;0.75,""orange"",""green""))})"),"")</f>
        <v/>
      </c>
      <c r="O80" s="84">
        <f t="shared" si="9"/>
        <v>0</v>
      </c>
      <c r="P80" s="59"/>
      <c r="Q80" s="70"/>
      <c r="R80" s="98" t="str">
        <f>IF(E80&lt;(Summary!$F$16-Q80),"Yes","No")</f>
        <v>No</v>
      </c>
      <c r="S80" s="11"/>
      <c r="T80" s="11"/>
      <c r="U80" s="11"/>
      <c r="V80" s="11"/>
      <c r="W80" s="11"/>
      <c r="X80" s="11"/>
      <c r="Y80" s="11"/>
      <c r="Z80" s="11"/>
      <c r="AA80" s="11"/>
      <c r="AB80" s="11"/>
    </row>
    <row r="81" spans="1:28" ht="17.25" customHeight="1" x14ac:dyDescent="0.2">
      <c r="A81" s="56">
        <v>5.24</v>
      </c>
      <c r="B81" s="53" t="s">
        <v>145</v>
      </c>
      <c r="C81" s="60">
        <v>3600</v>
      </c>
      <c r="D81" s="60">
        <v>3600</v>
      </c>
      <c r="E81" s="79">
        <v>600</v>
      </c>
      <c r="F81" s="59"/>
      <c r="G81" s="11"/>
      <c r="H81" s="60">
        <f>Summary!$F$16-G81</f>
        <v>0</v>
      </c>
      <c r="I81" s="69" t="str">
        <f ca="1">IFERROR(__xludf.DUMMYFUNCTION("SPARKLINE(J81,{""charttype"",""bar"";""max"",1;""min"",0;""color1"",IF(J81&gt;1,""red"",IF(J81&gt;0.75,""orange"",""green""))})"),"")</f>
        <v/>
      </c>
      <c r="J81" s="84">
        <f t="shared" si="8"/>
        <v>0</v>
      </c>
      <c r="K81" s="59"/>
      <c r="L81" s="11"/>
      <c r="M81" s="60">
        <f>Summary!$F$16-L81</f>
        <v>0</v>
      </c>
      <c r="N81" s="60" t="str">
        <f ca="1">IFERROR(__xludf.DUMMYFUNCTION("SPARKLINE(O81,{""charttype"",""bar"";""max"",1;""min"",0;""color1"",IF(O81&gt;1,""red"",IF(O81&gt;0.75,""orange"",""green""))})"),"")</f>
        <v/>
      </c>
      <c r="O81" s="84">
        <f t="shared" si="9"/>
        <v>0</v>
      </c>
      <c r="P81" s="59"/>
      <c r="Q81" s="70"/>
      <c r="R81" s="98" t="str">
        <f>IF(E81&lt;(Summary!$F$16-Q81),"Yes","No")</f>
        <v>No</v>
      </c>
      <c r="S81" s="11"/>
      <c r="T81" s="11"/>
      <c r="U81" s="11"/>
      <c r="V81" s="11"/>
      <c r="W81" s="11"/>
      <c r="X81" s="11"/>
      <c r="Y81" s="11"/>
      <c r="Z81" s="11"/>
      <c r="AA81" s="11"/>
      <c r="AB81" s="11"/>
    </row>
    <row r="82" spans="1:28" ht="17.25" customHeight="1" x14ac:dyDescent="0.2">
      <c r="A82" s="56">
        <v>5.25</v>
      </c>
      <c r="B82" s="53" t="s">
        <v>146</v>
      </c>
      <c r="C82" s="60">
        <v>6400</v>
      </c>
      <c r="D82" s="60">
        <v>6400</v>
      </c>
      <c r="E82" s="79">
        <v>600</v>
      </c>
      <c r="F82" s="59"/>
      <c r="G82" s="11"/>
      <c r="H82" s="60">
        <f>Summary!$F$16-G82</f>
        <v>0</v>
      </c>
      <c r="I82" s="69" t="str">
        <f ca="1">IFERROR(__xludf.DUMMYFUNCTION("SPARKLINE(J82,{""charttype"",""bar"";""max"",1;""min"",0;""color1"",IF(J82&gt;1,""red"",IF(J82&gt;0.75,""orange"",""green""))})"),"")</f>
        <v/>
      </c>
      <c r="J82" s="84">
        <f t="shared" si="8"/>
        <v>0</v>
      </c>
      <c r="K82" s="59"/>
      <c r="L82" s="11"/>
      <c r="M82" s="60">
        <f>Summary!$F$16-L82</f>
        <v>0</v>
      </c>
      <c r="N82" s="60" t="str">
        <f ca="1">IFERROR(__xludf.DUMMYFUNCTION("SPARKLINE(O82,{""charttype"",""bar"";""max"",1;""min"",0;""color1"",IF(O82&gt;1,""red"",IF(O82&gt;0.75,""orange"",""green""))})"),"")</f>
        <v/>
      </c>
      <c r="O82" s="84">
        <f t="shared" si="9"/>
        <v>0</v>
      </c>
      <c r="P82" s="59"/>
      <c r="Q82" s="70"/>
      <c r="R82" s="98" t="str">
        <f>IF(E82&lt;(Summary!$F$16-Q82),"Yes","No")</f>
        <v>No</v>
      </c>
      <c r="S82" s="11"/>
      <c r="T82" s="11"/>
      <c r="U82" s="11"/>
      <c r="V82" s="11"/>
      <c r="W82" s="11"/>
      <c r="X82" s="11"/>
      <c r="Y82" s="11"/>
      <c r="Z82" s="11"/>
      <c r="AA82" s="11"/>
      <c r="AB82" s="11"/>
    </row>
    <row r="83" spans="1:28" ht="17.25" customHeight="1" x14ac:dyDescent="0.2">
      <c r="A83" s="56">
        <v>5.26</v>
      </c>
      <c r="B83" s="53" t="s">
        <v>147</v>
      </c>
      <c r="C83" s="60">
        <v>6400</v>
      </c>
      <c r="D83" s="60">
        <v>6400</v>
      </c>
      <c r="E83" s="79">
        <v>600</v>
      </c>
      <c r="F83" s="59"/>
      <c r="G83" s="11"/>
      <c r="H83" s="60">
        <f>Summary!$F$16-G83</f>
        <v>0</v>
      </c>
      <c r="I83" s="69" t="str">
        <f ca="1">IFERROR(__xludf.DUMMYFUNCTION("SPARKLINE(J83,{""charttype"",""bar"";""max"",1;""min"",0;""color1"",IF(J83&gt;1,""red"",IF(J83&gt;0.75,""orange"",""green""))})"),"")</f>
        <v/>
      </c>
      <c r="J83" s="84">
        <f t="shared" si="8"/>
        <v>0</v>
      </c>
      <c r="K83" s="59"/>
      <c r="L83" s="11"/>
      <c r="M83" s="60">
        <f>Summary!$F$16-L83</f>
        <v>0</v>
      </c>
      <c r="N83" s="60" t="str">
        <f ca="1">IFERROR(__xludf.DUMMYFUNCTION("SPARKLINE(O83,{""charttype"",""bar"";""max"",1;""min"",0;""color1"",IF(O83&gt;1,""red"",IF(O83&gt;0.75,""orange"",""green""))})"),"")</f>
        <v/>
      </c>
      <c r="O83" s="84">
        <f t="shared" si="9"/>
        <v>0</v>
      </c>
      <c r="P83" s="59"/>
      <c r="Q83" s="70"/>
      <c r="R83" s="98" t="str">
        <f>IF(E83&lt;(Summary!$F$16-Q83),"Yes","No")</f>
        <v>No</v>
      </c>
    </row>
    <row r="84" spans="1:28" ht="17.25" customHeight="1" x14ac:dyDescent="0.2">
      <c r="A84" s="56">
        <v>5.27</v>
      </c>
      <c r="B84" s="53" t="s">
        <v>148</v>
      </c>
      <c r="C84" s="60">
        <v>1800</v>
      </c>
      <c r="D84" s="60">
        <v>1800</v>
      </c>
      <c r="E84" s="79">
        <v>600</v>
      </c>
      <c r="F84" s="59"/>
      <c r="G84" s="11"/>
      <c r="H84" s="60">
        <f>Summary!$F$16-G84</f>
        <v>0</v>
      </c>
      <c r="I84" s="69" t="str">
        <f ca="1">IFERROR(__xludf.DUMMYFUNCTION("SPARKLINE(J84,{""charttype"",""bar"";""max"",1;""min"",0;""color1"",IF(J84&gt;1,""red"",IF(J84&gt;0.75,""orange"",""green""))})"),"")</f>
        <v/>
      </c>
      <c r="J84" s="84">
        <f t="shared" si="8"/>
        <v>0</v>
      </c>
      <c r="K84" s="59"/>
      <c r="L84" s="11"/>
      <c r="M84" s="60">
        <f>Summary!$F$16-L84</f>
        <v>0</v>
      </c>
      <c r="N84" s="60" t="str">
        <f ca="1">IFERROR(__xludf.DUMMYFUNCTION("SPARKLINE(O84,{""charttype"",""bar"";""max"",1;""min"",0;""color1"",IF(O84&gt;1,""red"",IF(O84&gt;0.75,""orange"",""green""))})"),"")</f>
        <v/>
      </c>
      <c r="O84" s="84">
        <f t="shared" si="9"/>
        <v>0</v>
      </c>
      <c r="P84" s="59"/>
      <c r="Q84" s="70"/>
      <c r="R84" s="98" t="str">
        <f>IF(E84&lt;(Summary!$F$16-Q84),"Yes","No")</f>
        <v>No</v>
      </c>
    </row>
    <row r="85" spans="1:28" ht="17.25" customHeight="1" x14ac:dyDescent="0.2">
      <c r="A85" s="56">
        <v>5.28</v>
      </c>
      <c r="B85" s="53" t="s">
        <v>149</v>
      </c>
      <c r="C85" s="60">
        <v>2400</v>
      </c>
      <c r="D85" s="60">
        <v>2400</v>
      </c>
      <c r="E85" s="79">
        <v>600</v>
      </c>
      <c r="F85" s="59"/>
      <c r="G85" s="11"/>
      <c r="H85" s="60">
        <f>Summary!$F$16-G85</f>
        <v>0</v>
      </c>
      <c r="I85" s="69" t="str">
        <f ca="1">IFERROR(__xludf.DUMMYFUNCTION("SPARKLINE(J85,{""charttype"",""bar"";""max"",1;""min"",0;""color1"",IF(J85&gt;1,""red"",IF(J85&gt;0.75,""orange"",""green""))})"),"")</f>
        <v/>
      </c>
      <c r="J85" s="84">
        <f t="shared" si="8"/>
        <v>0</v>
      </c>
      <c r="K85" s="59"/>
      <c r="L85" s="11"/>
      <c r="M85" s="60">
        <f>Summary!$F$16-L85</f>
        <v>0</v>
      </c>
      <c r="N85" s="60" t="str">
        <f ca="1">IFERROR(__xludf.DUMMYFUNCTION("SPARKLINE(O85,{""charttype"",""bar"";""max"",1;""min"",0;""color1"",IF(O85&gt;1,""red"",IF(O85&gt;0.75,""orange"",""green""))})"),"")</f>
        <v/>
      </c>
      <c r="O85" s="84">
        <f t="shared" si="9"/>
        <v>0</v>
      </c>
      <c r="P85" s="59"/>
      <c r="Q85" s="70"/>
      <c r="R85" s="98" t="str">
        <f>IF(E85&lt;(Summary!$F$16-Q85),"Yes","No")</f>
        <v>No</v>
      </c>
    </row>
    <row r="86" spans="1:28" ht="17.25" customHeight="1" x14ac:dyDescent="0.2">
      <c r="A86" s="56">
        <v>5.29</v>
      </c>
      <c r="B86" s="53" t="s">
        <v>150</v>
      </c>
      <c r="C86" s="60">
        <v>2400</v>
      </c>
      <c r="D86" s="60">
        <v>2400</v>
      </c>
      <c r="E86" s="79">
        <v>600</v>
      </c>
      <c r="F86" s="59"/>
      <c r="G86" s="11"/>
      <c r="H86" s="60">
        <f>Summary!$F$16-G86</f>
        <v>0</v>
      </c>
      <c r="I86" s="69" t="str">
        <f ca="1">IFERROR(__xludf.DUMMYFUNCTION("SPARKLINE(J86,{""charttype"",""bar"";""max"",1;""min"",0;""color1"",IF(J86&gt;1,""red"",IF(J86&gt;0.75,""orange"",""green""))})"),"")</f>
        <v/>
      </c>
      <c r="J86" s="84">
        <f t="shared" si="8"/>
        <v>0</v>
      </c>
      <c r="K86" s="59"/>
      <c r="L86" s="11"/>
      <c r="M86" s="60">
        <f>Summary!$F$16-L86</f>
        <v>0</v>
      </c>
      <c r="N86" s="60" t="str">
        <f ca="1">IFERROR(__xludf.DUMMYFUNCTION("SPARKLINE(O86,{""charttype"",""bar"";""max"",1;""min"",0;""color1"",IF(O86&gt;1,""red"",IF(O86&gt;0.75,""orange"",""green""))})"),"")</f>
        <v/>
      </c>
      <c r="O86" s="84">
        <f t="shared" si="9"/>
        <v>0</v>
      </c>
      <c r="P86" s="59"/>
      <c r="Q86" s="70"/>
      <c r="R86" s="98" t="str">
        <f>IF(E86&lt;(Summary!$F$16-Q86),"Yes","No")</f>
        <v>No</v>
      </c>
    </row>
    <row r="87" spans="1:28" ht="17.25" customHeight="1" x14ac:dyDescent="0.2">
      <c r="A87" s="58"/>
      <c r="B87" s="58"/>
      <c r="C87" s="68"/>
      <c r="D87" s="68"/>
      <c r="E87" s="68"/>
    </row>
    <row r="88" spans="1:28" ht="18.75" customHeight="1" x14ac:dyDescent="0.2">
      <c r="A88" s="61"/>
      <c r="B88" s="62" t="s">
        <v>151</v>
      </c>
      <c r="C88" s="63"/>
      <c r="D88" s="63"/>
      <c r="E88" s="63"/>
    </row>
    <row r="89" spans="1:28" ht="38.25" x14ac:dyDescent="0.2">
      <c r="A89" s="61"/>
      <c r="B89" s="62" t="s">
        <v>49</v>
      </c>
      <c r="C89" s="63" t="s">
        <v>152</v>
      </c>
      <c r="D89" s="63" t="s">
        <v>153</v>
      </c>
      <c r="E89" s="63" t="s">
        <v>154</v>
      </c>
    </row>
    <row r="90" spans="1:28" ht="17.25" customHeight="1" x14ac:dyDescent="0.2">
      <c r="B90" s="6" t="s">
        <v>155</v>
      </c>
      <c r="C90" s="36"/>
      <c r="D90" s="21">
        <f t="shared" ref="D90:D92" ca="1" si="10">TODAY()</f>
        <v>44963</v>
      </c>
      <c r="E90" s="11"/>
    </row>
    <row r="91" spans="1:28" ht="17.25" customHeight="1" x14ac:dyDescent="0.2">
      <c r="B91" s="6" t="s">
        <v>156</v>
      </c>
      <c r="C91" s="36"/>
      <c r="D91" s="21">
        <f t="shared" ca="1" si="10"/>
        <v>44963</v>
      </c>
      <c r="E91" s="11"/>
    </row>
    <row r="92" spans="1:28" ht="17.25" customHeight="1" x14ac:dyDescent="0.2">
      <c r="B92" s="6" t="s">
        <v>157</v>
      </c>
      <c r="C92" s="21"/>
      <c r="D92" s="21">
        <f t="shared" ca="1" si="10"/>
        <v>44963</v>
      </c>
      <c r="E92" s="11"/>
    </row>
  </sheetData>
  <mergeCells count="11">
    <mergeCell ref="K55:O55"/>
    <mergeCell ref="P55:R55"/>
    <mergeCell ref="I56:J56"/>
    <mergeCell ref="N56:O56"/>
    <mergeCell ref="A1:B1"/>
    <mergeCell ref="F3:J3"/>
    <mergeCell ref="K3:O3"/>
    <mergeCell ref="P3:R3"/>
    <mergeCell ref="I4:J4"/>
    <mergeCell ref="N4:O4"/>
    <mergeCell ref="F55:J55"/>
  </mergeCells>
  <conditionalFormatting sqref="I6:I47 I49:I53 I57:I86">
    <cfRule type="colorScale" priority="1">
      <colorScale>
        <cfvo type="formula" val="0"/>
        <cfvo type="formula" val="50"/>
        <cfvo type="formula" val="100"/>
        <color rgb="FF00FF00"/>
        <color rgb="FFFF9900"/>
        <color rgb="FFFF0000"/>
      </colorScale>
    </cfRule>
  </conditionalFormatting>
  <conditionalFormatting sqref="R1:R54 R56:R1010">
    <cfRule type="cellIs" dxfId="6" priority="2" operator="equal">
      <formula>"Yes"</formula>
    </cfRule>
  </conditionalFormatting>
  <conditionalFormatting sqref="R1:R54 R56:R1010">
    <cfRule type="cellIs" dxfId="5" priority="3" operator="equal">
      <formula>"No"</formula>
    </cfRule>
  </conditionalFormatting>
  <conditionalFormatting sqref="E90:E92">
    <cfRule type="cellIs" dxfId="4" priority="4" operator="equal">
      <formula>"No"</formula>
    </cfRule>
  </conditionalFormatting>
  <conditionalFormatting sqref="E90:E92">
    <cfRule type="cellIs" dxfId="3" priority="5" operator="equal">
      <formula>"Yes"</formula>
    </cfRule>
  </conditionalFormatting>
  <conditionalFormatting sqref="L6:L53 L58:L86">
    <cfRule type="cellIs" dxfId="2" priority="6" operator="lessThan">
      <formula>$G6</formula>
    </cfRule>
  </conditionalFormatting>
  <conditionalFormatting sqref="Q6:Q53 Q58:Q86">
    <cfRule type="cellIs" dxfId="1" priority="7" operator="lessThan">
      <formula>$G6</formula>
    </cfRule>
  </conditionalFormatting>
  <conditionalFormatting sqref="Q6:Q53 Q58:Q86">
    <cfRule type="cellIs" dxfId="0" priority="10" operator="lessThan">
      <formula>$L6</formula>
    </cfRule>
  </conditionalFormatting>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vt:lpstr>
      <vt:lpstr>Summary</vt:lpstr>
      <vt:lpstr>Item Lifing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Excelr8 Motorsport</cp:lastModifiedBy>
  <dcterms:created xsi:type="dcterms:W3CDTF">2023-02-06T11:04:51Z</dcterms:created>
  <dcterms:modified xsi:type="dcterms:W3CDTF">2023-02-06T11:04:51Z</dcterms:modified>
</cp:coreProperties>
</file>